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020"/>
  </bookViews>
  <sheets>
    <sheet name="Gem" sheetId="1" r:id="rId1"/>
    <sheet name="VCR" sheetId="2" r:id="rId2"/>
    <sheet name="ADM" sheetId="3" r:id="rId3"/>
    <sheet name="Sheet1" sheetId="4" r:id="rId4"/>
  </sheets>
  <calcPr calcId="145621" concurrentCalc="0"/>
</workbook>
</file>

<file path=xl/calcChain.xml><?xml version="1.0" encoding="utf-8"?>
<calcChain xmlns="http://schemas.openxmlformats.org/spreadsheetml/2006/main">
  <c r="T20" i="1" l="1"/>
  <c r="T21" i="1"/>
  <c r="T22" i="1"/>
  <c r="T23" i="1"/>
  <c r="S12" i="1"/>
  <c r="S13" i="1"/>
  <c r="S14" i="1"/>
  <c r="S15" i="1"/>
  <c r="T19" i="1"/>
  <c r="S11" i="1"/>
  <c r="S4" i="1"/>
  <c r="S5" i="1"/>
  <c r="S6" i="1"/>
  <c r="S7" i="1"/>
  <c r="S3" i="1"/>
  <c r="P19" i="2"/>
  <c r="Q19" i="2"/>
  <c r="U19" i="2"/>
  <c r="P20" i="2"/>
  <c r="Q20" i="2"/>
  <c r="U20" i="2"/>
  <c r="P21" i="2"/>
  <c r="Q21" i="2"/>
  <c r="U21" i="2"/>
  <c r="P22" i="2"/>
  <c r="Q22" i="2"/>
  <c r="U22" i="2"/>
  <c r="P18" i="2"/>
  <c r="Q18" i="2"/>
  <c r="U18" i="2"/>
  <c r="P11" i="2"/>
  <c r="Q11" i="2"/>
  <c r="V11" i="2"/>
  <c r="P12" i="2"/>
  <c r="Q12" i="2"/>
  <c r="V12" i="2"/>
  <c r="P13" i="2"/>
  <c r="Q13" i="2"/>
  <c r="V13" i="2"/>
  <c r="P14" i="2"/>
  <c r="Q14" i="2"/>
  <c r="V14" i="2"/>
  <c r="P10" i="2"/>
  <c r="Q10" i="2"/>
  <c r="V10" i="2"/>
  <c r="N4" i="2"/>
  <c r="P4" i="2"/>
  <c r="Q4" i="2"/>
  <c r="U4" i="2"/>
  <c r="N5" i="2"/>
  <c r="P5" i="2"/>
  <c r="Q5" i="2"/>
  <c r="U5" i="2"/>
  <c r="N6" i="2"/>
  <c r="P6" i="2"/>
  <c r="Q6" i="2"/>
  <c r="U6" i="2"/>
  <c r="N7" i="2"/>
  <c r="P7" i="2"/>
  <c r="Q7" i="2"/>
  <c r="U7" i="2"/>
  <c r="N3" i="2"/>
  <c r="P3" i="2"/>
  <c r="Q3" i="2"/>
  <c r="U3" i="2"/>
  <c r="U20" i="3"/>
  <c r="U21" i="3"/>
  <c r="U22" i="3"/>
  <c r="U23" i="3"/>
  <c r="U19" i="3"/>
  <c r="U12" i="3"/>
  <c r="U13" i="3"/>
  <c r="U14" i="3"/>
  <c r="U15" i="3"/>
  <c r="U11" i="3"/>
  <c r="U4" i="3"/>
  <c r="U5" i="3"/>
  <c r="U6" i="3"/>
  <c r="U7" i="3"/>
  <c r="U3" i="3"/>
  <c r="N74" i="2"/>
  <c r="N73" i="2"/>
  <c r="N72" i="2"/>
  <c r="N71" i="2"/>
  <c r="O72" i="2"/>
  <c r="P72" i="2"/>
  <c r="Q72" i="2"/>
  <c r="O73" i="2"/>
  <c r="P73" i="2"/>
  <c r="Q73" i="2"/>
  <c r="O74" i="2"/>
  <c r="P74" i="2"/>
  <c r="Q74" i="2"/>
  <c r="O75" i="2"/>
  <c r="P75" i="2"/>
  <c r="Q75" i="2"/>
  <c r="P71" i="2"/>
  <c r="Q71" i="2"/>
  <c r="O71" i="2"/>
  <c r="P30" i="1"/>
  <c r="P29" i="1"/>
  <c r="P28" i="1"/>
  <c r="P27" i="1"/>
  <c r="K56" i="2"/>
  <c r="K55" i="2"/>
  <c r="K54" i="2"/>
  <c r="K53" i="2"/>
  <c r="K52" i="2"/>
  <c r="K51" i="2"/>
  <c r="L57" i="2"/>
  <c r="M57" i="2"/>
  <c r="N57" i="2"/>
  <c r="O57" i="2"/>
  <c r="P57" i="2"/>
  <c r="Q57" i="2"/>
  <c r="R57" i="2"/>
  <c r="S57" i="2"/>
  <c r="L52" i="2"/>
  <c r="M52" i="2"/>
  <c r="N52" i="2"/>
  <c r="O52" i="2"/>
  <c r="P52" i="2"/>
  <c r="Q52" i="2"/>
  <c r="R52" i="2"/>
  <c r="S52" i="2"/>
  <c r="L53" i="2"/>
  <c r="M53" i="2"/>
  <c r="N53" i="2"/>
  <c r="O53" i="2"/>
  <c r="P53" i="2"/>
  <c r="Q53" i="2"/>
  <c r="R53" i="2"/>
  <c r="S53" i="2"/>
  <c r="L54" i="2"/>
  <c r="M54" i="2"/>
  <c r="N54" i="2"/>
  <c r="O54" i="2"/>
  <c r="P54" i="2"/>
  <c r="Q54" i="2"/>
  <c r="R54" i="2"/>
  <c r="S54" i="2"/>
  <c r="L55" i="2"/>
  <c r="M55" i="2"/>
  <c r="N55" i="2"/>
  <c r="O55" i="2"/>
  <c r="P55" i="2"/>
  <c r="Q55" i="2"/>
  <c r="R55" i="2"/>
  <c r="S55" i="2"/>
  <c r="L56" i="2"/>
  <c r="M56" i="2"/>
  <c r="N56" i="2"/>
  <c r="O56" i="2"/>
  <c r="P56" i="2"/>
  <c r="Q56" i="2"/>
  <c r="R56" i="2"/>
  <c r="S56" i="2"/>
  <c r="M51" i="2"/>
  <c r="N51" i="2"/>
  <c r="O51" i="2"/>
  <c r="P51" i="2"/>
  <c r="Q51" i="2"/>
  <c r="R51" i="2"/>
  <c r="S51" i="2"/>
  <c r="L51" i="2"/>
  <c r="K46" i="2"/>
  <c r="K45" i="2"/>
  <c r="K44" i="2"/>
  <c r="K43" i="2"/>
  <c r="K42" i="2"/>
  <c r="K41" i="2"/>
  <c r="J14" i="1"/>
  <c r="J13" i="1"/>
  <c r="J12" i="1"/>
  <c r="J11" i="1"/>
  <c r="J6" i="1"/>
  <c r="J5" i="1"/>
  <c r="J4" i="1"/>
  <c r="J3" i="1"/>
  <c r="Q20" i="1"/>
  <c r="R20" i="1"/>
  <c r="S20" i="1"/>
  <c r="Q21" i="1"/>
  <c r="R21" i="1"/>
  <c r="S21" i="1"/>
  <c r="Q22" i="1"/>
  <c r="R22" i="1"/>
  <c r="S22" i="1"/>
  <c r="Q23" i="1"/>
  <c r="R23" i="1"/>
  <c r="S23" i="1"/>
  <c r="P12" i="1"/>
  <c r="Q12" i="1"/>
  <c r="R12" i="1"/>
  <c r="P13" i="1"/>
  <c r="Q13" i="1"/>
  <c r="R13" i="1"/>
  <c r="P14" i="1"/>
  <c r="Q14" i="1"/>
  <c r="R14" i="1"/>
  <c r="P15" i="1"/>
  <c r="Q15" i="1"/>
  <c r="R15" i="1"/>
  <c r="Q19" i="1"/>
  <c r="R19" i="1"/>
  <c r="S19" i="1"/>
  <c r="P11" i="1"/>
  <c r="Q11" i="1"/>
  <c r="R11" i="1"/>
  <c r="P4" i="1"/>
  <c r="Q4" i="1"/>
  <c r="R4" i="1"/>
  <c r="P5" i="1"/>
  <c r="Q5" i="1"/>
  <c r="R5" i="1"/>
  <c r="P6" i="1"/>
  <c r="Q6" i="1"/>
  <c r="R6" i="1"/>
  <c r="P7" i="1"/>
  <c r="Q7" i="1"/>
  <c r="R7" i="1"/>
  <c r="P3" i="1"/>
  <c r="Q3" i="1"/>
  <c r="R3" i="1"/>
  <c r="R12" i="3"/>
  <c r="S12" i="3"/>
  <c r="T12" i="3"/>
  <c r="R13" i="3"/>
  <c r="S13" i="3"/>
  <c r="T13" i="3"/>
  <c r="R14" i="3"/>
  <c r="S14" i="3"/>
  <c r="T14" i="3"/>
  <c r="R15" i="3"/>
  <c r="S15" i="3"/>
  <c r="T15" i="3"/>
  <c r="R20" i="3"/>
  <c r="S20" i="3"/>
  <c r="T20" i="3"/>
  <c r="R21" i="3"/>
  <c r="S21" i="3"/>
  <c r="T21" i="3"/>
  <c r="R22" i="3"/>
  <c r="S22" i="3"/>
  <c r="T22" i="3"/>
  <c r="R23" i="3"/>
  <c r="S23" i="3"/>
  <c r="T23" i="3"/>
  <c r="R19" i="3"/>
  <c r="S19" i="3"/>
  <c r="T19" i="3"/>
  <c r="R11" i="3"/>
  <c r="S11" i="3"/>
  <c r="T11" i="3"/>
  <c r="R4" i="3"/>
  <c r="S4" i="3"/>
  <c r="T4" i="3"/>
  <c r="R5" i="3"/>
  <c r="S5" i="3"/>
  <c r="T5" i="3"/>
  <c r="R6" i="3"/>
  <c r="S6" i="3"/>
  <c r="T6" i="3"/>
  <c r="R7" i="3"/>
  <c r="S7" i="3"/>
  <c r="T7" i="3"/>
  <c r="R3" i="3"/>
  <c r="S3" i="3"/>
  <c r="T3" i="3"/>
  <c r="K22" i="3"/>
  <c r="K21" i="3"/>
  <c r="K20" i="3"/>
  <c r="K19" i="3"/>
  <c r="K6" i="3"/>
  <c r="K5" i="3"/>
  <c r="K4" i="3"/>
  <c r="K3" i="3"/>
  <c r="S19" i="2"/>
  <c r="T19" i="2"/>
  <c r="S20" i="2"/>
  <c r="T20" i="2"/>
  <c r="S21" i="2"/>
  <c r="T21" i="2"/>
  <c r="S22" i="2"/>
  <c r="T22" i="2"/>
  <c r="S18" i="2"/>
  <c r="T18" i="2"/>
  <c r="T12" i="2"/>
  <c r="T13" i="2"/>
  <c r="T14" i="2"/>
  <c r="T11" i="2"/>
  <c r="T10" i="2"/>
  <c r="U10" i="2"/>
  <c r="S4" i="2"/>
  <c r="T4" i="2"/>
  <c r="S5" i="2"/>
  <c r="T5" i="2"/>
  <c r="S6" i="2"/>
  <c r="T6" i="2"/>
  <c r="S7" i="2"/>
  <c r="T7" i="2"/>
  <c r="S3" i="2"/>
  <c r="T3" i="2"/>
  <c r="M21" i="2"/>
  <c r="L21" i="2"/>
  <c r="M20" i="2"/>
  <c r="L20" i="2"/>
  <c r="M19" i="2"/>
  <c r="L19" i="2"/>
  <c r="M18" i="2"/>
  <c r="L18" i="2"/>
  <c r="M13" i="2"/>
  <c r="M12" i="2"/>
  <c r="M11" i="2"/>
  <c r="M10" i="2"/>
  <c r="M6" i="2"/>
  <c r="M5" i="2"/>
  <c r="M4" i="2"/>
  <c r="M3" i="2"/>
  <c r="U11" i="2"/>
  <c r="U12" i="2"/>
  <c r="U13" i="2"/>
  <c r="U14" i="2"/>
</calcChain>
</file>

<file path=xl/sharedStrings.xml><?xml version="1.0" encoding="utf-8"?>
<sst xmlns="http://schemas.openxmlformats.org/spreadsheetml/2006/main" count="82" uniqueCount="37">
  <si>
    <t>BM-1197</t>
    <phoneticPr fontId="1" type="noConversion"/>
  </si>
  <si>
    <t>BM-1197</t>
    <phoneticPr fontId="2" type="noConversion"/>
  </si>
  <si>
    <t>VCR</t>
    <phoneticPr fontId="2" type="noConversion"/>
  </si>
  <si>
    <t>BM-1197+VCR</t>
    <phoneticPr fontId="2" type="noConversion"/>
  </si>
  <si>
    <t>ADM</t>
    <phoneticPr fontId="1" type="noConversion"/>
  </si>
  <si>
    <t>A+B</t>
    <phoneticPr fontId="1" type="noConversion"/>
  </si>
  <si>
    <t>Gem</t>
    <phoneticPr fontId="1" type="noConversion"/>
  </si>
  <si>
    <t>G+B</t>
  </si>
  <si>
    <t>G+B</t>
    <phoneticPr fontId="1" type="noConversion"/>
  </si>
  <si>
    <r>
      <t>0</t>
    </r>
    <r>
      <rPr>
        <sz val="11"/>
        <color theme="1"/>
        <rFont val="宋体"/>
        <family val="2"/>
        <charset val="134"/>
        <scheme val="minor"/>
      </rPr>
      <t>.0</t>
    </r>
    <r>
      <rPr>
        <sz val="12"/>
        <rFont val="宋体"/>
        <family val="3"/>
        <charset val="134"/>
      </rPr>
      <t>1:1</t>
    </r>
    <phoneticPr fontId="2" type="noConversion"/>
  </si>
  <si>
    <t>0.02:1</t>
    <phoneticPr fontId="2" type="noConversion"/>
  </si>
  <si>
    <t>0.01:2</t>
    <phoneticPr fontId="2" type="noConversion"/>
  </si>
  <si>
    <t>BM-1197</t>
    <phoneticPr fontId="1" type="noConversion"/>
  </si>
  <si>
    <t>A+B</t>
  </si>
  <si>
    <t>V+B</t>
  </si>
  <si>
    <t>Average</t>
    <phoneticPr fontId="1" type="noConversion"/>
  </si>
  <si>
    <t>CI values at:</t>
  </si>
  <si>
    <t>Combo</t>
  </si>
  <si>
    <t>ED50</t>
  </si>
  <si>
    <t>ED75</t>
  </si>
  <si>
    <t>ED90</t>
  </si>
  <si>
    <t>ED95</t>
  </si>
  <si>
    <t>0.65027     </t>
  </si>
  <si>
    <t>0.55245     </t>
  </si>
  <si>
    <t>0.48564     </t>
  </si>
  <si>
    <t>0.45314  </t>
  </si>
  <si>
    <t>0.66309     </t>
  </si>
  <si>
    <t>0.71663     </t>
  </si>
  <si>
    <t>0.82035     </t>
  </si>
  <si>
    <t>0.86223     </t>
  </si>
  <si>
    <t>0.90472     </t>
  </si>
  <si>
    <t>0.95379     </t>
  </si>
  <si>
    <t>ADM+BM-1197</t>
    <phoneticPr fontId="1" type="noConversion"/>
  </si>
  <si>
    <t>VCR</t>
    <phoneticPr fontId="1" type="noConversion"/>
  </si>
  <si>
    <t>BM-1197</t>
    <phoneticPr fontId="1" type="noConversion"/>
  </si>
  <si>
    <t>VCR+BM-1197</t>
    <phoneticPr fontId="1" type="noConversion"/>
  </si>
  <si>
    <t>Gem+BM-1197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</si>
</sst>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2" borderId="0" xfId="0" applyFill="1" applyAlignment="1"/>
    <xf numFmtId="0" fontId="0" fillId="0" borderId="0" xfId="0" applyAlignment="1"/>
    <xf numFmtId="49" fontId="0" fillId="0" borderId="0" xfId="0" applyNumberFormat="1" applyAlignment="1"/>
    <xf numFmtId="176" fontId="0" fillId="0" borderId="0" xfId="0" applyNumberFormat="1" applyAlignment="1"/>
    <xf numFmtId="176" fontId="0" fillId="0" borderId="0" xfId="0" applyNumberFormat="1">
      <alignment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/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/>
    <xf numFmtId="0" fontId="4" fillId="0" borderId="0" xfId="0" applyFont="1" applyFill="1" applyAlignment="1"/>
    <xf numFmtId="49" fontId="0" fillId="0" borderId="0" xfId="0" applyNumberFormat="1" applyFill="1" applyAlignment="1"/>
    <xf numFmtId="176" fontId="0" fillId="0" borderId="0" xfId="0" applyNumberFormat="1" applyFill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777068094844594"/>
          <c:y val="6.7307692307692304E-2"/>
          <c:w val="0.66376878285183061"/>
          <c:h val="0.76612179487179488"/>
        </c:manualLayout>
      </c:layout>
      <c:scatterChart>
        <c:scatterStyle val="lineMarker"/>
        <c:varyColors val="0"/>
        <c:ser>
          <c:idx val="0"/>
          <c:order val="0"/>
          <c:tx>
            <c:strRef>
              <c:f>Gem!$Q$26</c:f>
              <c:strCache>
                <c:ptCount val="1"/>
                <c:pt idx="0">
                  <c:v>Gem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Gem!$T$27:$T$31</c:f>
                <c:numCache>
                  <c:formatCode>General</c:formatCode>
                  <c:ptCount val="5"/>
                  <c:pt idx="0">
                    <c:v>7.3381885713055999</c:v>
                  </c:pt>
                  <c:pt idx="1">
                    <c:v>3.5998022537271002</c:v>
                  </c:pt>
                  <c:pt idx="2">
                    <c:v>8.3685623523222006</c:v>
                  </c:pt>
                  <c:pt idx="3">
                    <c:v>4.7388655282235996</c:v>
                  </c:pt>
                  <c:pt idx="4">
                    <c:v>2.2491349234824001</c:v>
                  </c:pt>
                </c:numCache>
              </c:numRef>
            </c:plus>
            <c:minus>
              <c:numRef>
                <c:f>Gem!$T$27:$T$31</c:f>
                <c:numCache>
                  <c:formatCode>General</c:formatCode>
                  <c:ptCount val="5"/>
                  <c:pt idx="0">
                    <c:v>7.3381885713055999</c:v>
                  </c:pt>
                  <c:pt idx="1">
                    <c:v>3.5998022537271002</c:v>
                  </c:pt>
                  <c:pt idx="2">
                    <c:v>8.3685623523222006</c:v>
                  </c:pt>
                  <c:pt idx="3">
                    <c:v>4.7388655282235996</c:v>
                  </c:pt>
                  <c:pt idx="4">
                    <c:v>2.2491349234824001</c:v>
                  </c:pt>
                </c:numCache>
              </c:numRef>
            </c:minus>
            <c:spPr>
              <a:ln w="19050"/>
            </c:spPr>
          </c:errBars>
          <c:xVal>
            <c:numRef>
              <c:f>Gem!$P$27:$P$31</c:f>
              <c:numCache>
                <c:formatCode>General</c:formatCode>
                <c:ptCount val="5"/>
                <c:pt idx="0">
                  <c:v>0.125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</c:numCache>
            </c:numRef>
          </c:xVal>
          <c:yVal>
            <c:numRef>
              <c:f>Gem!$Q$27:$Q$31</c:f>
              <c:numCache>
                <c:formatCode>General</c:formatCode>
                <c:ptCount val="5"/>
                <c:pt idx="0">
                  <c:v>69.706344201356202</c:v>
                </c:pt>
                <c:pt idx="1">
                  <c:v>51.10781957814816</c:v>
                </c:pt>
                <c:pt idx="2">
                  <c:v>34.480442230514129</c:v>
                </c:pt>
                <c:pt idx="3">
                  <c:v>26.938956747515327</c:v>
                </c:pt>
                <c:pt idx="4">
                  <c:v>17.049318925092866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Gem!$R$26</c:f>
              <c:strCache>
                <c:ptCount val="1"/>
                <c:pt idx="0">
                  <c:v>BM-1197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Gem!$U$27:$U$31</c:f>
                <c:numCache>
                  <c:formatCode>General</c:formatCode>
                  <c:ptCount val="5"/>
                  <c:pt idx="0">
                    <c:v>3.6187589357096002</c:v>
                  </c:pt>
                  <c:pt idx="1">
                    <c:v>9.8374859972864002</c:v>
                  </c:pt>
                  <c:pt idx="2">
                    <c:v>5.3724818995207997</c:v>
                  </c:pt>
                  <c:pt idx="3">
                    <c:v>4.9952644186523001</c:v>
                  </c:pt>
                  <c:pt idx="4">
                    <c:v>7.2421461467838695</c:v>
                  </c:pt>
                </c:numCache>
              </c:numRef>
            </c:plus>
            <c:minus>
              <c:numRef>
                <c:f>Gem!$U$27:$U$31</c:f>
                <c:numCache>
                  <c:formatCode>General</c:formatCode>
                  <c:ptCount val="5"/>
                  <c:pt idx="0">
                    <c:v>3.6187589357096002</c:v>
                  </c:pt>
                  <c:pt idx="1">
                    <c:v>9.8374859972864002</c:v>
                  </c:pt>
                  <c:pt idx="2">
                    <c:v>5.3724818995207997</c:v>
                  </c:pt>
                  <c:pt idx="3">
                    <c:v>4.9952644186523001</c:v>
                  </c:pt>
                  <c:pt idx="4">
                    <c:v>7.2421461467838695</c:v>
                  </c:pt>
                </c:numCache>
              </c:numRef>
            </c:minus>
            <c:spPr>
              <a:ln w="19050"/>
            </c:spPr>
          </c:errBars>
          <c:xVal>
            <c:numRef>
              <c:f>Gem!$P$27:$P$31</c:f>
              <c:numCache>
                <c:formatCode>General</c:formatCode>
                <c:ptCount val="5"/>
                <c:pt idx="0">
                  <c:v>0.125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</c:numCache>
            </c:numRef>
          </c:xVal>
          <c:yVal>
            <c:numRef>
              <c:f>Gem!$R$27:$R$31</c:f>
              <c:numCache>
                <c:formatCode>General</c:formatCode>
                <c:ptCount val="5"/>
                <c:pt idx="0">
                  <c:v>80.890592990424466</c:v>
                </c:pt>
                <c:pt idx="1">
                  <c:v>64.891525976524377</c:v>
                </c:pt>
                <c:pt idx="2">
                  <c:v>51.120688728366758</c:v>
                </c:pt>
                <c:pt idx="3">
                  <c:v>35.531426580575754</c:v>
                </c:pt>
                <c:pt idx="4">
                  <c:v>22.280794317550615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Gem!$S$26</c:f>
              <c:strCache>
                <c:ptCount val="1"/>
                <c:pt idx="0">
                  <c:v>Gem+BM-1197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Gem!$V$27:$V$31</c:f>
                <c:numCache>
                  <c:formatCode>General</c:formatCode>
                  <c:ptCount val="5"/>
                  <c:pt idx="0">
                    <c:v>7.0582738148518001</c:v>
                  </c:pt>
                  <c:pt idx="1">
                    <c:v>7.9061805240099003</c:v>
                  </c:pt>
                  <c:pt idx="2">
                    <c:v>2.8677428892038002</c:v>
                  </c:pt>
                  <c:pt idx="3">
                    <c:v>8.598131812622448</c:v>
                  </c:pt>
                  <c:pt idx="4">
                    <c:v>5.3004459573527978</c:v>
                  </c:pt>
                </c:numCache>
              </c:numRef>
            </c:plus>
            <c:minus>
              <c:numRef>
                <c:f>Gem!$V$27:$V$31</c:f>
                <c:numCache>
                  <c:formatCode>General</c:formatCode>
                  <c:ptCount val="5"/>
                  <c:pt idx="0">
                    <c:v>7.0582738148518001</c:v>
                  </c:pt>
                  <c:pt idx="1">
                    <c:v>7.9061805240099003</c:v>
                  </c:pt>
                  <c:pt idx="2">
                    <c:v>2.8677428892038002</c:v>
                  </c:pt>
                  <c:pt idx="3">
                    <c:v>8.598131812622448</c:v>
                  </c:pt>
                  <c:pt idx="4">
                    <c:v>5.3004459573527978</c:v>
                  </c:pt>
                </c:numCache>
              </c:numRef>
            </c:minus>
            <c:spPr>
              <a:ln w="19050"/>
            </c:spPr>
          </c:errBars>
          <c:xVal>
            <c:numRef>
              <c:f>Gem!$P$27:$P$31</c:f>
              <c:numCache>
                <c:formatCode>General</c:formatCode>
                <c:ptCount val="5"/>
                <c:pt idx="0">
                  <c:v>0.125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</c:numCache>
            </c:numRef>
          </c:xVal>
          <c:yVal>
            <c:numRef>
              <c:f>Gem!$S$27:$S$31</c:f>
              <c:numCache>
                <c:formatCode>General</c:formatCode>
                <c:ptCount val="5"/>
                <c:pt idx="0">
                  <c:v>57.120489204079149</c:v>
                </c:pt>
                <c:pt idx="1">
                  <c:v>37.718797848776397</c:v>
                </c:pt>
                <c:pt idx="2">
                  <c:v>27.119704313126103</c:v>
                </c:pt>
                <c:pt idx="3">
                  <c:v>18.7246177328777</c:v>
                </c:pt>
                <c:pt idx="4">
                  <c:v>10.886843318401395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433152"/>
        <c:axId val="128587648"/>
      </c:scatterChart>
      <c:valAx>
        <c:axId val="128433152"/>
        <c:scaling>
          <c:orientation val="minMax"/>
          <c:max val="2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Concentration of BM-1197(μM)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spPr>
          <a:ln w="19050">
            <a:solidFill>
              <a:sysClr val="windowText" lastClr="000000">
                <a:shade val="95000"/>
                <a:satMod val="105000"/>
              </a:sysClr>
            </a:solidFill>
          </a:ln>
        </c:spPr>
        <c:crossAx val="128587648"/>
        <c:crosses val="autoZero"/>
        <c:crossBetween val="midCat"/>
      </c:valAx>
      <c:valAx>
        <c:axId val="12858764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Survival Rate(%)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spPr>
          <a:ln w="19050">
            <a:solidFill>
              <a:sysClr val="windowText" lastClr="000000">
                <a:shade val="95000"/>
                <a:satMod val="105000"/>
              </a:sysClr>
            </a:solidFill>
          </a:ln>
        </c:spPr>
        <c:crossAx val="12843315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38754184502726774"/>
          <c:y val="0.16966298281450962"/>
          <c:w val="0.24286336087948018"/>
          <c:h val="0.19619242251207147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200" b="1">
          <a:latin typeface="Arial" pitchFamily="34" charset="0"/>
          <a:cs typeface="Arial" pitchFamily="34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816204538678474"/>
          <c:y val="5.140042426203574E-2"/>
          <c:w val="0.74166053265688159"/>
          <c:h val="0.7543893862582246"/>
        </c:manualLayout>
      </c:layout>
      <c:scatterChart>
        <c:scatterStyle val="lineMarker"/>
        <c:varyColors val="0"/>
        <c:ser>
          <c:idx val="0"/>
          <c:order val="0"/>
          <c:tx>
            <c:strRef>
              <c:f>VCR!$O$70</c:f>
              <c:strCache>
                <c:ptCount val="1"/>
                <c:pt idx="0">
                  <c:v>VCR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VCR!$R$71:$R$75</c:f>
                <c:numCache>
                  <c:formatCode>General</c:formatCode>
                  <c:ptCount val="5"/>
                  <c:pt idx="0">
                    <c:v>6.8968308547529</c:v>
                  </c:pt>
                  <c:pt idx="1">
                    <c:v>4.6170444690370998</c:v>
                  </c:pt>
                  <c:pt idx="2">
                    <c:v>2.7815541785057998</c:v>
                  </c:pt>
                  <c:pt idx="3">
                    <c:v>3.5525272522715001</c:v>
                  </c:pt>
                  <c:pt idx="4">
                    <c:v>1.5574533371153001</c:v>
                  </c:pt>
                </c:numCache>
              </c:numRef>
            </c:plus>
            <c:minus>
              <c:numRef>
                <c:f>VCR!$R$71:$R$75</c:f>
                <c:numCache>
                  <c:formatCode>General</c:formatCode>
                  <c:ptCount val="5"/>
                  <c:pt idx="0">
                    <c:v>6.8968308547529</c:v>
                  </c:pt>
                  <c:pt idx="1">
                    <c:v>4.6170444690370998</c:v>
                  </c:pt>
                  <c:pt idx="2">
                    <c:v>2.7815541785057998</c:v>
                  </c:pt>
                  <c:pt idx="3">
                    <c:v>3.5525272522715001</c:v>
                  </c:pt>
                  <c:pt idx="4">
                    <c:v>1.5574533371153001</c:v>
                  </c:pt>
                </c:numCache>
              </c:numRef>
            </c:minus>
            <c:spPr>
              <a:ln w="19050"/>
            </c:spPr>
          </c:errBars>
          <c:xVal>
            <c:numRef>
              <c:f>VCR!$N$71:$N$75</c:f>
              <c:numCache>
                <c:formatCode>General</c:formatCode>
                <c:ptCount val="5"/>
                <c:pt idx="0">
                  <c:v>0.125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</c:numCache>
            </c:numRef>
          </c:xVal>
          <c:yVal>
            <c:numRef>
              <c:f>VCR!$O$71:$O$75</c:f>
              <c:numCache>
                <c:formatCode>General</c:formatCode>
                <c:ptCount val="5"/>
                <c:pt idx="0">
                  <c:v>90.787180145216055</c:v>
                </c:pt>
                <c:pt idx="1">
                  <c:v>72.349868849167237</c:v>
                </c:pt>
                <c:pt idx="2">
                  <c:v>40.661503089785548</c:v>
                </c:pt>
                <c:pt idx="3">
                  <c:v>29.593590146181668</c:v>
                </c:pt>
                <c:pt idx="4">
                  <c:v>19.519912830750243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VCR!$P$70</c:f>
              <c:strCache>
                <c:ptCount val="1"/>
                <c:pt idx="0">
                  <c:v>BM-1197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VCR!$S$71:$S$75</c:f>
                <c:numCache>
                  <c:formatCode>General</c:formatCode>
                  <c:ptCount val="5"/>
                  <c:pt idx="0">
                    <c:v>4.6660420602089996</c:v>
                  </c:pt>
                  <c:pt idx="1">
                    <c:v>3.1547318784615999</c:v>
                  </c:pt>
                  <c:pt idx="2">
                    <c:v>2.2841521361322998</c:v>
                  </c:pt>
                  <c:pt idx="3">
                    <c:v>3.6434068959705002</c:v>
                  </c:pt>
                  <c:pt idx="4">
                    <c:v>3.601961356631</c:v>
                  </c:pt>
                </c:numCache>
              </c:numRef>
            </c:plus>
            <c:minus>
              <c:numRef>
                <c:f>VCR!$S$71:$S$75</c:f>
                <c:numCache>
                  <c:formatCode>General</c:formatCode>
                  <c:ptCount val="5"/>
                  <c:pt idx="0">
                    <c:v>4.6660420602089996</c:v>
                  </c:pt>
                  <c:pt idx="1">
                    <c:v>3.1547318784615999</c:v>
                  </c:pt>
                  <c:pt idx="2">
                    <c:v>2.2841521361322998</c:v>
                  </c:pt>
                  <c:pt idx="3">
                    <c:v>3.6434068959705002</c:v>
                  </c:pt>
                  <c:pt idx="4">
                    <c:v>3.601961356631</c:v>
                  </c:pt>
                </c:numCache>
              </c:numRef>
            </c:minus>
            <c:spPr>
              <a:ln w="19050">
                <a:solidFill>
                  <a:sysClr val="windowText" lastClr="000000">
                    <a:shade val="95000"/>
                    <a:satMod val="105000"/>
                  </a:sysClr>
                </a:solidFill>
              </a:ln>
            </c:spPr>
          </c:errBars>
          <c:xVal>
            <c:numRef>
              <c:f>VCR!$N$71:$N$75</c:f>
              <c:numCache>
                <c:formatCode>General</c:formatCode>
                <c:ptCount val="5"/>
                <c:pt idx="0">
                  <c:v>0.125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</c:numCache>
            </c:numRef>
          </c:xVal>
          <c:yVal>
            <c:numRef>
              <c:f>VCR!$P$71:$P$75</c:f>
              <c:numCache>
                <c:formatCode>General</c:formatCode>
                <c:ptCount val="5"/>
                <c:pt idx="0">
                  <c:v>79.754453654029135</c:v>
                </c:pt>
                <c:pt idx="1">
                  <c:v>62.703271314285061</c:v>
                </c:pt>
                <c:pt idx="2">
                  <c:v>50.15169347234815</c:v>
                </c:pt>
                <c:pt idx="3">
                  <c:v>35.45838647608474</c:v>
                </c:pt>
                <c:pt idx="4">
                  <c:v>23.160556279362282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VCR!$Q$70</c:f>
              <c:strCache>
                <c:ptCount val="1"/>
                <c:pt idx="0">
                  <c:v>VCR+BM-1197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VCR!$T$71:$T$75</c:f>
                <c:numCache>
                  <c:formatCode>General</c:formatCode>
                  <c:ptCount val="5"/>
                  <c:pt idx="0">
                    <c:v>8.0036190130203995</c:v>
                  </c:pt>
                  <c:pt idx="1">
                    <c:v>5.5169507511440097</c:v>
                  </c:pt>
                  <c:pt idx="2">
                    <c:v>2.4510067304584</c:v>
                  </c:pt>
                  <c:pt idx="3">
                    <c:v>1.69297085760916</c:v>
                  </c:pt>
                  <c:pt idx="4">
                    <c:v>1.65922561363316</c:v>
                  </c:pt>
                </c:numCache>
              </c:numRef>
            </c:plus>
            <c:minus>
              <c:numRef>
                <c:f>VCR!$T$71:$T$75</c:f>
                <c:numCache>
                  <c:formatCode>General</c:formatCode>
                  <c:ptCount val="5"/>
                  <c:pt idx="0">
                    <c:v>8.0036190130203995</c:v>
                  </c:pt>
                  <c:pt idx="1">
                    <c:v>5.5169507511440097</c:v>
                  </c:pt>
                  <c:pt idx="2">
                    <c:v>2.4510067304584</c:v>
                  </c:pt>
                  <c:pt idx="3">
                    <c:v>1.69297085760916</c:v>
                  </c:pt>
                  <c:pt idx="4">
                    <c:v>1.65922561363316</c:v>
                  </c:pt>
                </c:numCache>
              </c:numRef>
            </c:minus>
            <c:spPr>
              <a:ln w="19050"/>
            </c:spPr>
          </c:errBars>
          <c:xVal>
            <c:numRef>
              <c:f>VCR!$N$71:$N$75</c:f>
              <c:numCache>
                <c:formatCode>General</c:formatCode>
                <c:ptCount val="5"/>
                <c:pt idx="0">
                  <c:v>0.125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</c:numCache>
            </c:numRef>
          </c:xVal>
          <c:yVal>
            <c:numRef>
              <c:f>VCR!$Q$71:$Q$75</c:f>
              <c:numCache>
                <c:formatCode>General</c:formatCode>
                <c:ptCount val="5"/>
                <c:pt idx="0">
                  <c:v>75.530029235054457</c:v>
                </c:pt>
                <c:pt idx="1">
                  <c:v>21.226721300154196</c:v>
                </c:pt>
                <c:pt idx="2">
                  <c:v>15.163324969498902</c:v>
                </c:pt>
                <c:pt idx="3">
                  <c:v>4.0261504109021473</c:v>
                </c:pt>
                <c:pt idx="4">
                  <c:v>2.3733339471927479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242112"/>
        <c:axId val="135244032"/>
      </c:scatterChart>
      <c:valAx>
        <c:axId val="135242112"/>
        <c:scaling>
          <c:orientation val="minMax"/>
          <c:max val="2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Concentration of BM-1197 (μM)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spPr>
          <a:ln w="19050">
            <a:solidFill>
              <a:sysClr val="windowText" lastClr="000000">
                <a:shade val="95000"/>
                <a:satMod val="105000"/>
              </a:sysClr>
            </a:solidFill>
          </a:ln>
        </c:spPr>
        <c:crossAx val="135244032"/>
        <c:crosses val="autoZero"/>
        <c:crossBetween val="midCat"/>
      </c:valAx>
      <c:valAx>
        <c:axId val="135244032"/>
        <c:scaling>
          <c:orientation val="minMax"/>
          <c:max val="1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Survival Rate(%)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spPr>
          <a:ln w="19050">
            <a:solidFill>
              <a:sysClr val="windowText" lastClr="000000">
                <a:shade val="95000"/>
                <a:satMod val="105000"/>
              </a:sysClr>
            </a:solidFill>
          </a:ln>
        </c:spPr>
        <c:crossAx val="135242112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37192460529625115"/>
          <c:y val="8.7503096342785996E-2"/>
          <c:w val="0.29345747982619491"/>
          <c:h val="0.21829015208715349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400" b="1">
          <a:latin typeface="Arial" pitchFamily="34" charset="0"/>
          <a:cs typeface="Arial" pitchFamily="34" charset="0"/>
        </a:defRPr>
      </a:pPr>
      <a:endParaRPr lang="zh-CN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02384076990376"/>
          <c:y val="4.214129483814523E-2"/>
          <c:w val="0.68848381452318463"/>
          <c:h val="0.73646291488768267"/>
        </c:manualLayout>
      </c:layout>
      <c:scatterChart>
        <c:scatterStyle val="lineMarker"/>
        <c:varyColors val="0"/>
        <c:ser>
          <c:idx val="0"/>
          <c:order val="0"/>
          <c:tx>
            <c:strRef>
              <c:f>ADM!$Q$31</c:f>
              <c:strCache>
                <c:ptCount val="1"/>
                <c:pt idx="0">
                  <c:v>ADM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ADM!$V$3:$V$7</c:f>
                <c:numCache>
                  <c:formatCode>General</c:formatCode>
                  <c:ptCount val="5"/>
                  <c:pt idx="0">
                    <c:v>3.0265768160955</c:v>
                  </c:pt>
                  <c:pt idx="1">
                    <c:v>4.5005035837734004</c:v>
                  </c:pt>
                  <c:pt idx="2">
                    <c:v>9.8893144951317993</c:v>
                  </c:pt>
                  <c:pt idx="3">
                    <c:v>6.8447349250223004</c:v>
                  </c:pt>
                  <c:pt idx="4">
                    <c:v>5.2730194709900369</c:v>
                  </c:pt>
                </c:numCache>
              </c:numRef>
            </c:plus>
            <c:minus>
              <c:numRef>
                <c:f>ADM!$V$3:$V$7</c:f>
                <c:numCache>
                  <c:formatCode>General</c:formatCode>
                  <c:ptCount val="5"/>
                  <c:pt idx="0">
                    <c:v>3.0265768160955</c:v>
                  </c:pt>
                  <c:pt idx="1">
                    <c:v>4.5005035837734004</c:v>
                  </c:pt>
                  <c:pt idx="2">
                    <c:v>9.8893144951317993</c:v>
                  </c:pt>
                  <c:pt idx="3">
                    <c:v>6.8447349250223004</c:v>
                  </c:pt>
                  <c:pt idx="4">
                    <c:v>5.2730194709900369</c:v>
                  </c:pt>
                </c:numCache>
              </c:numRef>
            </c:minus>
            <c:spPr>
              <a:ln w="19050"/>
            </c:spPr>
          </c:errBars>
          <c:xVal>
            <c:numRef>
              <c:f>ADM!$P$32:$P$36</c:f>
              <c:numCache>
                <c:formatCode>General</c:formatCode>
                <c:ptCount val="5"/>
                <c:pt idx="0">
                  <c:v>0.125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</c:numCache>
            </c:numRef>
          </c:xVal>
          <c:yVal>
            <c:numRef>
              <c:f>ADM!$Q$32:$Q$36</c:f>
              <c:numCache>
                <c:formatCode>General</c:formatCode>
                <c:ptCount val="5"/>
                <c:pt idx="0">
                  <c:v>95.866856601883015</c:v>
                </c:pt>
                <c:pt idx="1">
                  <c:v>82.184281940861254</c:v>
                </c:pt>
                <c:pt idx="2">
                  <c:v>59.726179981943211</c:v>
                </c:pt>
                <c:pt idx="3">
                  <c:v>33.153643870174257</c:v>
                </c:pt>
                <c:pt idx="4">
                  <c:v>16.795671434282951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ADM!$R$31</c:f>
              <c:strCache>
                <c:ptCount val="1"/>
                <c:pt idx="0">
                  <c:v>BM-1197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ADM!$V$11:$V$15</c:f>
                <c:numCache>
                  <c:formatCode>General</c:formatCode>
                  <c:ptCount val="5"/>
                  <c:pt idx="0">
                    <c:v>8.904091286741</c:v>
                  </c:pt>
                  <c:pt idx="1">
                    <c:v>7.2051706334432</c:v>
                  </c:pt>
                  <c:pt idx="2">
                    <c:v>5.0532186996039004</c:v>
                  </c:pt>
                  <c:pt idx="3">
                    <c:v>2.3804791358593</c:v>
                  </c:pt>
                  <c:pt idx="4">
                    <c:v>4.1914856696375997</c:v>
                  </c:pt>
                </c:numCache>
              </c:numRef>
            </c:plus>
            <c:minus>
              <c:numRef>
                <c:f>ADM!$V$11:$V$15</c:f>
                <c:numCache>
                  <c:formatCode>General</c:formatCode>
                  <c:ptCount val="5"/>
                  <c:pt idx="0">
                    <c:v>8.904091286741</c:v>
                  </c:pt>
                  <c:pt idx="1">
                    <c:v>7.2051706334432</c:v>
                  </c:pt>
                  <c:pt idx="2">
                    <c:v>5.0532186996039004</c:v>
                  </c:pt>
                  <c:pt idx="3">
                    <c:v>2.3804791358593</c:v>
                  </c:pt>
                  <c:pt idx="4">
                    <c:v>4.1914856696375997</c:v>
                  </c:pt>
                </c:numCache>
              </c:numRef>
            </c:minus>
            <c:spPr>
              <a:ln w="19050"/>
            </c:spPr>
          </c:errBars>
          <c:xVal>
            <c:numRef>
              <c:f>ADM!$P$32:$P$36</c:f>
              <c:numCache>
                <c:formatCode>General</c:formatCode>
                <c:ptCount val="5"/>
                <c:pt idx="0">
                  <c:v>0.125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</c:numCache>
            </c:numRef>
          </c:xVal>
          <c:yVal>
            <c:numRef>
              <c:f>ADM!$R$32:$R$36</c:f>
              <c:numCache>
                <c:formatCode>General</c:formatCode>
                <c:ptCount val="5"/>
                <c:pt idx="0">
                  <c:v>81.591662838904838</c:v>
                </c:pt>
                <c:pt idx="1">
                  <c:v>67.817121763932548</c:v>
                </c:pt>
                <c:pt idx="2">
                  <c:v>53.159142168531027</c:v>
                </c:pt>
                <c:pt idx="3">
                  <c:v>34.715567883958933</c:v>
                </c:pt>
                <c:pt idx="4">
                  <c:v>24.005737108487875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ADM!$S$31</c:f>
              <c:strCache>
                <c:ptCount val="1"/>
                <c:pt idx="0">
                  <c:v>ADM+BM-1197</c:v>
                </c:pt>
              </c:strCache>
            </c:strRef>
          </c:tx>
          <c:errBars>
            <c:errDir val="y"/>
            <c:errBarType val="both"/>
            <c:errValType val="cust"/>
            <c:noEndCap val="0"/>
            <c:plus>
              <c:numRef>
                <c:f>ADM!$V$19:$V$23</c:f>
                <c:numCache>
                  <c:formatCode>General</c:formatCode>
                  <c:ptCount val="5"/>
                  <c:pt idx="0">
                    <c:v>6.4223148849924998</c:v>
                  </c:pt>
                  <c:pt idx="1">
                    <c:v>3.8045538970085002</c:v>
                  </c:pt>
                  <c:pt idx="2">
                    <c:v>5.2496995255797998</c:v>
                  </c:pt>
                  <c:pt idx="3">
                    <c:v>2.5075388704035002</c:v>
                  </c:pt>
                  <c:pt idx="4">
                    <c:v>3.09024726693423</c:v>
                  </c:pt>
                </c:numCache>
              </c:numRef>
            </c:plus>
            <c:minus>
              <c:numRef>
                <c:f>ADM!$V$19:$V$23</c:f>
                <c:numCache>
                  <c:formatCode>General</c:formatCode>
                  <c:ptCount val="5"/>
                  <c:pt idx="0">
                    <c:v>6.4223148849924998</c:v>
                  </c:pt>
                  <c:pt idx="1">
                    <c:v>3.8045538970085002</c:v>
                  </c:pt>
                  <c:pt idx="2">
                    <c:v>5.2496995255797998</c:v>
                  </c:pt>
                  <c:pt idx="3">
                    <c:v>2.5075388704035002</c:v>
                  </c:pt>
                  <c:pt idx="4">
                    <c:v>3.09024726693423</c:v>
                  </c:pt>
                </c:numCache>
              </c:numRef>
            </c:minus>
            <c:spPr>
              <a:ln w="19050"/>
            </c:spPr>
          </c:errBars>
          <c:xVal>
            <c:numRef>
              <c:f>ADM!$P$32:$P$36</c:f>
              <c:numCache>
                <c:formatCode>General</c:formatCode>
                <c:ptCount val="5"/>
                <c:pt idx="0">
                  <c:v>0.125</c:v>
                </c:pt>
                <c:pt idx="1">
                  <c:v>0.25</c:v>
                </c:pt>
                <c:pt idx="2">
                  <c:v>0.5</c:v>
                </c:pt>
                <c:pt idx="3">
                  <c:v>1</c:v>
                </c:pt>
                <c:pt idx="4">
                  <c:v>2</c:v>
                </c:pt>
              </c:numCache>
            </c:numRef>
          </c:xVal>
          <c:yVal>
            <c:numRef>
              <c:f>ADM!$S$32:$S$36</c:f>
              <c:numCache>
                <c:formatCode>General</c:formatCode>
                <c:ptCount val="5"/>
                <c:pt idx="0">
                  <c:v>63.528436665796555</c:v>
                </c:pt>
                <c:pt idx="1">
                  <c:v>43.674348712733149</c:v>
                </c:pt>
                <c:pt idx="2">
                  <c:v>27.998750193135383</c:v>
                </c:pt>
                <c:pt idx="3">
                  <c:v>13.68306309042444</c:v>
                </c:pt>
                <c:pt idx="4">
                  <c:v>6.7689826855991688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980224"/>
        <c:axId val="228982144"/>
      </c:scatterChart>
      <c:valAx>
        <c:axId val="228980224"/>
        <c:scaling>
          <c:orientation val="minMax"/>
          <c:max val="2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Concentration of BM-1197(μM)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spPr>
          <a:ln w="19050">
            <a:solidFill>
              <a:sysClr val="windowText" lastClr="000000">
                <a:shade val="95000"/>
                <a:satMod val="105000"/>
              </a:sysClr>
            </a:solidFill>
          </a:ln>
        </c:spPr>
        <c:crossAx val="228982144"/>
        <c:crosses val="autoZero"/>
        <c:crossBetween val="midCat"/>
      </c:valAx>
      <c:valAx>
        <c:axId val="228982144"/>
        <c:scaling>
          <c:orientation val="minMax"/>
          <c:max val="10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Survival Rate(%)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spPr>
          <a:ln w="19050">
            <a:solidFill>
              <a:sysClr val="windowText" lastClr="000000">
                <a:shade val="95000"/>
                <a:satMod val="105000"/>
              </a:sysClr>
            </a:solidFill>
          </a:ln>
        </c:spPr>
        <c:crossAx val="228980224"/>
        <c:crosses val="autoZero"/>
        <c:crossBetween val="midCat"/>
        <c:majorUnit val="20"/>
      </c:valAx>
    </c:plotArea>
    <c:legend>
      <c:legendPos val="r"/>
      <c:layout>
        <c:manualLayout>
          <c:xMode val="edge"/>
          <c:yMode val="edge"/>
          <c:x val="0.39501377952755906"/>
          <c:y val="0.11516477107028288"/>
          <c:w val="0.3681645467393499"/>
          <c:h val="0.2104815235970163"/>
        </c:manualLayout>
      </c:layout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400" b="1">
          <a:latin typeface="Arial" pitchFamily="34" charset="0"/>
          <a:cs typeface="Arial" pitchFamily="34" charset="0"/>
        </a:defRPr>
      </a:pPr>
      <a:endParaRPr lang="zh-CN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469900</xdr:colOff>
      <xdr:row>0</xdr:row>
      <xdr:rowOff>73025</xdr:rowOff>
    </xdr:from>
    <xdr:to>
      <xdr:col>9</xdr:col>
      <xdr:colOff>206376</xdr:colOff>
      <xdr:row>22</xdr:row>
      <xdr:rowOff>44450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425450</xdr:colOff>
      <xdr:row>39</xdr:row>
      <xdr:rowOff>168275</xdr:rowOff>
    </xdr:from>
    <xdr:to>
      <xdr:col>8</xdr:col>
      <xdr:colOff>165101</xdr:colOff>
      <xdr:row>62</xdr:row>
      <xdr:rowOff>130174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222249</xdr:colOff>
      <xdr:row>1</xdr:row>
      <xdr:rowOff>50800</xdr:rowOff>
    </xdr:from>
    <xdr:to>
      <xdr:col>8</xdr:col>
      <xdr:colOff>460374</xdr:colOff>
      <xdr:row>24</xdr:row>
      <xdr:rowOff>69849</xdr:rowOff>
    </xdr:to>
    <xdr:graphicFrame macro="">
      <xdr:nvGraphicFramePr>
        <xdr:cNvPr id="3" name="图表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97"/>
  <sheetViews>
    <sheetView tabSelected="1" topLeftCell="C1" workbookViewId="0">
      <selection activeCell="R38" sqref="R38"/>
    </sheetView>
  </sheetViews>
  <sheetFormatPr defaultRowHeight="14"/>
  <cols>
    <col min="18" max="19" width="9.453125" bestFit="1" customWidth="1"/>
  </cols>
  <sheetData>
    <row r="2" spans="1:19">
      <c r="A2" s="2"/>
      <c r="B2" s="2"/>
      <c r="K2" t="s">
        <v>6</v>
      </c>
    </row>
    <row r="3" spans="1:19">
      <c r="B3" s="2"/>
      <c r="J3">
        <f t="shared" ref="J3:J5" si="0">J4/2</f>
        <v>6.25E-2</v>
      </c>
      <c r="K3">
        <v>44.233282305940328</v>
      </c>
      <c r="L3">
        <v>62.605370279569783</v>
      </c>
      <c r="M3">
        <v>90.327119240239185</v>
      </c>
      <c r="N3">
        <v>45.736781847080195</v>
      </c>
      <c r="O3" s="2">
        <v>105.62916733395156</v>
      </c>
      <c r="P3" s="2">
        <f>AVERAGE(K3:O3)</f>
        <v>69.706344201356202</v>
      </c>
      <c r="Q3">
        <f>100-P3</f>
        <v>30.293655798643798</v>
      </c>
      <c r="R3" s="5">
        <f>Q3/100</f>
        <v>0.30293655798643798</v>
      </c>
      <c r="S3">
        <f>STDEV(K3:O3)</f>
        <v>27.338188571305597</v>
      </c>
    </row>
    <row r="4" spans="1:19">
      <c r="B4" s="2"/>
      <c r="J4">
        <f t="shared" si="0"/>
        <v>0.125</v>
      </c>
      <c r="K4">
        <v>30.134786991748499</v>
      </c>
      <c r="L4">
        <v>48.306416901345784</v>
      </c>
      <c r="M4">
        <v>73.148083010903974</v>
      </c>
      <c r="N4">
        <v>14.488916438212316</v>
      </c>
      <c r="O4" s="2">
        <v>89.460894548530234</v>
      </c>
      <c r="P4" s="2">
        <f t="shared" ref="P4:P7" si="1">AVERAGE(K4:O4)</f>
        <v>51.10781957814816</v>
      </c>
      <c r="Q4">
        <f t="shared" ref="Q4:Q7" si="2">100-P4</f>
        <v>48.89218042185184</v>
      </c>
      <c r="R4" s="5">
        <f t="shared" ref="R4:R7" si="3">Q4/100</f>
        <v>0.48892180421851839</v>
      </c>
      <c r="S4">
        <f t="shared" ref="S4:S7" si="4">STDEV(K4:O4)</f>
        <v>30.599802253727081</v>
      </c>
    </row>
    <row r="5" spans="1:19">
      <c r="B5" s="2"/>
      <c r="J5">
        <f t="shared" si="0"/>
        <v>0.25</v>
      </c>
      <c r="K5">
        <v>24.985998581189563</v>
      </c>
      <c r="L5">
        <v>46.329721371501535</v>
      </c>
      <c r="M5">
        <v>50.436158986985582</v>
      </c>
      <c r="N5">
        <v>6.6591087272790297</v>
      </c>
      <c r="O5" s="2">
        <v>43.991223485614931</v>
      </c>
      <c r="P5" s="2">
        <f t="shared" si="1"/>
        <v>34.480442230514129</v>
      </c>
      <c r="Q5">
        <f t="shared" si="2"/>
        <v>65.519557769485871</v>
      </c>
      <c r="R5" s="5">
        <f t="shared" si="3"/>
        <v>0.6551955776948587</v>
      </c>
      <c r="S5">
        <f t="shared" si="4"/>
        <v>18.368562352322172</v>
      </c>
    </row>
    <row r="6" spans="1:19">
      <c r="B6" s="2"/>
      <c r="J6">
        <f>J7/2</f>
        <v>0.5</v>
      </c>
      <c r="K6">
        <v>22.409737520068703</v>
      </c>
      <c r="L6">
        <v>33.592443033089552</v>
      </c>
      <c r="M6">
        <v>45.409674234945705</v>
      </c>
      <c r="N6">
        <v>5.4407988035075094</v>
      </c>
      <c r="O6" s="2">
        <v>27.842130145965172</v>
      </c>
      <c r="P6" s="2">
        <f t="shared" si="1"/>
        <v>26.938956747515327</v>
      </c>
      <c r="Q6">
        <f t="shared" si="2"/>
        <v>73.061043252484666</v>
      </c>
      <c r="R6" s="5">
        <f t="shared" si="3"/>
        <v>0.7306104325248467</v>
      </c>
      <c r="S6">
        <f t="shared" si="4"/>
        <v>14.738865528223645</v>
      </c>
    </row>
    <row r="7" spans="1:19">
      <c r="J7">
        <v>1</v>
      </c>
      <c r="K7">
        <v>21.002128215659184</v>
      </c>
      <c r="L7">
        <v>20.042237961624721</v>
      </c>
      <c r="M7">
        <v>21.585557299843003</v>
      </c>
      <c r="N7">
        <v>4.2683666592922389</v>
      </c>
      <c r="O7" s="2">
        <v>18.34830448904518</v>
      </c>
      <c r="P7" s="2">
        <f t="shared" si="1"/>
        <v>17.049318925092866</v>
      </c>
      <c r="Q7">
        <f t="shared" si="2"/>
        <v>82.950681074907138</v>
      </c>
      <c r="R7" s="5">
        <f t="shared" si="3"/>
        <v>0.8295068107490714</v>
      </c>
      <c r="S7">
        <f t="shared" si="4"/>
        <v>7.2491349234823987</v>
      </c>
    </row>
    <row r="9" spans="1:19">
      <c r="A9" s="2"/>
    </row>
    <row r="10" spans="1:19">
      <c r="A10" s="2"/>
      <c r="B10" s="2"/>
      <c r="K10" t="s">
        <v>12</v>
      </c>
    </row>
    <row r="11" spans="1:19">
      <c r="A11" s="2"/>
      <c r="B11" s="2"/>
      <c r="H11" s="2"/>
      <c r="I11" s="2"/>
      <c r="J11">
        <f t="shared" ref="J11:J13" si="5">J12/2</f>
        <v>0.125</v>
      </c>
      <c r="K11">
        <v>98.026849019546319</v>
      </c>
      <c r="L11">
        <v>79.196124786972987</v>
      </c>
      <c r="M11">
        <v>86.43917095903852</v>
      </c>
      <c r="N11" s="2">
        <v>80.251257115355884</v>
      </c>
      <c r="O11" s="2">
        <v>60.539563071208647</v>
      </c>
      <c r="P11" s="2">
        <f>AVERAGE(K11:O11)</f>
        <v>80.890592990424466</v>
      </c>
      <c r="Q11">
        <f>100-P11</f>
        <v>19.109407009575534</v>
      </c>
      <c r="R11" s="5">
        <f>Q11/100</f>
        <v>0.19109407009575535</v>
      </c>
      <c r="S11">
        <f t="shared" ref="S11:S15" si="6">STDEV(K11:O11)</f>
        <v>13.618758935709625</v>
      </c>
    </row>
    <row r="12" spans="1:19">
      <c r="A12" s="2"/>
      <c r="B12" s="2"/>
      <c r="J12">
        <f t="shared" si="5"/>
        <v>0.25</v>
      </c>
      <c r="K12">
        <v>93.306464750922586</v>
      </c>
      <c r="L12">
        <v>48.286152833550858</v>
      </c>
      <c r="M12">
        <v>73.948368898700025</v>
      </c>
      <c r="N12" s="2">
        <v>64.236520238312551</v>
      </c>
      <c r="O12" s="2">
        <v>44.680123161135818</v>
      </c>
      <c r="P12" s="2">
        <f t="shared" ref="P12:P15" si="7">AVERAGE(K12:O12)</f>
        <v>64.891525976524377</v>
      </c>
      <c r="Q12">
        <f t="shared" ref="Q12:Q15" si="8">100-P12</f>
        <v>35.108474023475623</v>
      </c>
      <c r="R12" s="5">
        <f t="shared" ref="R12:R15" si="9">Q12/100</f>
        <v>0.35108474023475622</v>
      </c>
      <c r="S12">
        <f t="shared" si="6"/>
        <v>19.837485997286397</v>
      </c>
    </row>
    <row r="13" spans="1:19">
      <c r="A13" s="2"/>
      <c r="B13" s="2"/>
      <c r="J13">
        <f t="shared" si="5"/>
        <v>0.5</v>
      </c>
      <c r="K13">
        <v>70.989621225842811</v>
      </c>
      <c r="L13">
        <v>31.546310540486147</v>
      </c>
      <c r="M13">
        <v>60.730929605101792</v>
      </c>
      <c r="N13" s="2">
        <v>49.767792866170595</v>
      </c>
      <c r="O13" s="2">
        <v>42.56878940423244</v>
      </c>
      <c r="P13" s="2">
        <f t="shared" si="7"/>
        <v>51.120688728366758</v>
      </c>
      <c r="Q13">
        <f t="shared" si="8"/>
        <v>48.879311271633242</v>
      </c>
      <c r="R13" s="5">
        <f t="shared" si="9"/>
        <v>0.48879311271633241</v>
      </c>
      <c r="S13">
        <f t="shared" si="6"/>
        <v>15.372481899520826</v>
      </c>
    </row>
    <row r="14" spans="1:19">
      <c r="A14" s="2"/>
      <c r="B14" s="2"/>
      <c r="J14">
        <f>J15/2</f>
        <v>1</v>
      </c>
      <c r="K14">
        <v>17.810672621872428</v>
      </c>
      <c r="L14">
        <v>28.255350832716459</v>
      </c>
      <c r="M14">
        <v>53.671008200675352</v>
      </c>
      <c r="N14" s="2">
        <v>48.44451354417874</v>
      </c>
      <c r="O14" s="2">
        <v>29.475587703435803</v>
      </c>
      <c r="P14" s="2">
        <f t="shared" si="7"/>
        <v>35.531426580575754</v>
      </c>
      <c r="Q14">
        <f t="shared" si="8"/>
        <v>64.468573419424246</v>
      </c>
      <c r="R14" s="5">
        <f t="shared" si="9"/>
        <v>0.64468573419424247</v>
      </c>
      <c r="S14">
        <f t="shared" si="6"/>
        <v>14.995264418652273</v>
      </c>
    </row>
    <row r="15" spans="1:19">
      <c r="A15" s="2"/>
      <c r="B15" s="2"/>
      <c r="J15">
        <v>2</v>
      </c>
      <c r="K15">
        <v>12.614708373344449</v>
      </c>
      <c r="L15">
        <v>19.099399939708931</v>
      </c>
      <c r="M15">
        <v>28.116390027551915</v>
      </c>
      <c r="N15" s="2">
        <v>30.66540423781295</v>
      </c>
      <c r="O15" s="2">
        <v>20.908069009334827</v>
      </c>
      <c r="P15" s="2">
        <f t="shared" si="7"/>
        <v>22.280794317550615</v>
      </c>
      <c r="Q15">
        <f t="shared" si="8"/>
        <v>77.719205682449385</v>
      </c>
      <c r="R15" s="5">
        <f t="shared" si="9"/>
        <v>0.77719205682449388</v>
      </c>
      <c r="S15">
        <f t="shared" si="6"/>
        <v>7.2421461467838695</v>
      </c>
    </row>
    <row r="16" spans="1:19">
      <c r="A16" s="2"/>
      <c r="B16" s="2"/>
      <c r="P16" s="2"/>
      <c r="R16" s="5"/>
    </row>
    <row r="18" spans="1:22">
      <c r="K18" t="s">
        <v>8</v>
      </c>
    </row>
    <row r="19" spans="1:22">
      <c r="K19">
        <v>35.121507687221026</v>
      </c>
      <c r="L19">
        <v>49.713548296961221</v>
      </c>
      <c r="M19">
        <v>69.190170437355007</v>
      </c>
      <c r="N19">
        <v>37.814661585511978</v>
      </c>
      <c r="O19" s="2">
        <v>72.599491087623946</v>
      </c>
      <c r="P19" s="2">
        <v>78.283556129801724</v>
      </c>
      <c r="Q19" s="2">
        <f>AVERAGE(K19:P19)</f>
        <v>57.120489204079149</v>
      </c>
      <c r="R19">
        <f>100-Q19</f>
        <v>42.879510795920851</v>
      </c>
      <c r="S19" s="5">
        <f>R19/100</f>
        <v>0.4287951079592085</v>
      </c>
      <c r="T19">
        <f t="shared" ref="T19:T23" si="10">STDEV(L19:P19)</f>
        <v>17.058273814851834</v>
      </c>
    </row>
    <row r="20" spans="1:22">
      <c r="K20">
        <v>36.047280542238383</v>
      </c>
      <c r="L20">
        <v>33.18271601987928</v>
      </c>
      <c r="M20">
        <v>57.767169798635145</v>
      </c>
      <c r="N20">
        <v>10.612400152149103</v>
      </c>
      <c r="O20" s="2">
        <v>40.002728605398794</v>
      </c>
      <c r="P20" s="2">
        <v>48.700491974357703</v>
      </c>
      <c r="Q20" s="2">
        <f t="shared" ref="Q20:Q23" si="11">AVERAGE(K20:P20)</f>
        <v>37.718797848776397</v>
      </c>
      <c r="R20">
        <f t="shared" ref="R20:R23" si="12">100-Q20</f>
        <v>62.281202151223603</v>
      </c>
      <c r="S20" s="5">
        <f t="shared" ref="S20:S23" si="13">R20/100</f>
        <v>0.62281202151223602</v>
      </c>
      <c r="T20">
        <f t="shared" si="10"/>
        <v>17.906180524009855</v>
      </c>
    </row>
    <row r="21" spans="1:22">
      <c r="K21">
        <v>26.48371631674657</v>
      </c>
      <c r="L21">
        <v>26.059338196838695</v>
      </c>
      <c r="M21">
        <v>36.376777490167072</v>
      </c>
      <c r="N21">
        <v>6.4058648789486607</v>
      </c>
      <c r="O21" s="2">
        <v>28.21844958443706</v>
      </c>
      <c r="P21" s="2">
        <v>39.17407941161855</v>
      </c>
      <c r="Q21" s="2">
        <f t="shared" si="11"/>
        <v>27.119704313126103</v>
      </c>
      <c r="R21">
        <f t="shared" si="12"/>
        <v>72.880295686873893</v>
      </c>
      <c r="S21" s="5">
        <f t="shared" si="13"/>
        <v>0.72880295686873897</v>
      </c>
      <c r="T21">
        <f t="shared" si="10"/>
        <v>12.867742889203813</v>
      </c>
    </row>
    <row r="22" spans="1:22">
      <c r="K22">
        <v>18.036039014713175</v>
      </c>
      <c r="L22">
        <v>21.27978146395985</v>
      </c>
      <c r="M22">
        <v>24.903279119558277</v>
      </c>
      <c r="N22">
        <v>5.5798543162111196</v>
      </c>
      <c r="O22" s="2">
        <v>15.55973494070777</v>
      </c>
      <c r="P22" s="2">
        <v>26.989017542115988</v>
      </c>
      <c r="Q22" s="2">
        <f t="shared" si="11"/>
        <v>18.7246177328777</v>
      </c>
      <c r="R22">
        <f t="shared" si="12"/>
        <v>81.275382267122296</v>
      </c>
      <c r="S22" s="5">
        <f t="shared" si="13"/>
        <v>0.81275382267122298</v>
      </c>
      <c r="T22">
        <f t="shared" si="10"/>
        <v>8.598131812622448</v>
      </c>
    </row>
    <row r="23" spans="1:22">
      <c r="K23">
        <v>11.518432798809721</v>
      </c>
      <c r="L23" s="2">
        <v>10.82909683841514</v>
      </c>
      <c r="M23" s="2">
        <v>13.413897280966765</v>
      </c>
      <c r="N23">
        <v>4.2643560125920716</v>
      </c>
      <c r="O23" s="2">
        <v>7.3556059564173966</v>
      </c>
      <c r="P23" s="2">
        <v>17.939671023207275</v>
      </c>
      <c r="Q23" s="2">
        <f t="shared" si="11"/>
        <v>10.886843318401395</v>
      </c>
      <c r="R23">
        <f t="shared" si="12"/>
        <v>89.11315668159861</v>
      </c>
      <c r="S23" s="5">
        <f t="shared" si="13"/>
        <v>0.89113156681598615</v>
      </c>
      <c r="T23">
        <f t="shared" si="10"/>
        <v>5.3004459573527978</v>
      </c>
    </row>
    <row r="24" spans="1:22">
      <c r="L24" s="2"/>
      <c r="M24" s="2"/>
      <c r="N24" s="2"/>
      <c r="O24" s="2"/>
      <c r="P24" s="2"/>
    </row>
    <row r="25" spans="1:22">
      <c r="L25" s="2"/>
      <c r="M25" s="2"/>
      <c r="N25" s="2"/>
      <c r="O25" s="2"/>
      <c r="P25" s="2"/>
    </row>
    <row r="26" spans="1:22">
      <c r="K26" s="2"/>
      <c r="L26" s="2"/>
      <c r="M26" s="2"/>
      <c r="N26" s="2"/>
      <c r="O26" s="2"/>
      <c r="P26" s="2"/>
      <c r="Q26" t="s">
        <v>6</v>
      </c>
      <c r="R26" t="s">
        <v>0</v>
      </c>
      <c r="S26" t="s">
        <v>36</v>
      </c>
    </row>
    <row r="27" spans="1:22">
      <c r="H27" s="2"/>
      <c r="I27" s="2"/>
      <c r="J27" s="2"/>
      <c r="K27" s="2"/>
      <c r="L27" s="2"/>
      <c r="M27" s="2"/>
      <c r="N27" s="2"/>
      <c r="O27" s="2"/>
      <c r="P27">
        <f t="shared" ref="P27:P29" si="14">P28/2</f>
        <v>0.125</v>
      </c>
      <c r="Q27">
        <v>69.706344201356202</v>
      </c>
      <c r="R27">
        <v>80.890592990424466</v>
      </c>
      <c r="S27">
        <v>57.120489204079149</v>
      </c>
      <c r="T27">
        <v>7.3381885713055999</v>
      </c>
      <c r="U27">
        <v>3.6187589357096002</v>
      </c>
      <c r="V27">
        <v>7.0582738148518001</v>
      </c>
    </row>
    <row r="28" spans="1:22">
      <c r="H28" s="2"/>
      <c r="I28" s="2"/>
      <c r="J28" s="2"/>
      <c r="K28" s="2"/>
      <c r="L28" s="2"/>
      <c r="M28" s="2"/>
      <c r="N28" s="2"/>
      <c r="O28" s="2"/>
      <c r="P28">
        <f t="shared" si="14"/>
        <v>0.25</v>
      </c>
      <c r="Q28">
        <v>51.10781957814816</v>
      </c>
      <c r="R28">
        <v>64.891525976524377</v>
      </c>
      <c r="S28">
        <v>37.718797848776397</v>
      </c>
      <c r="T28">
        <v>3.5998022537271002</v>
      </c>
      <c r="U28">
        <v>9.8374859972864002</v>
      </c>
      <c r="V28">
        <v>7.9061805240099003</v>
      </c>
    </row>
    <row r="29" spans="1:22">
      <c r="A29" s="2"/>
      <c r="B29" s="2"/>
      <c r="H29" s="2"/>
      <c r="I29" s="2"/>
      <c r="J29" s="2"/>
      <c r="K29" s="2"/>
      <c r="L29" s="2"/>
      <c r="M29" s="2"/>
      <c r="N29" s="2"/>
      <c r="O29" s="2"/>
      <c r="P29">
        <f t="shared" si="14"/>
        <v>0.5</v>
      </c>
      <c r="Q29">
        <v>34.480442230514129</v>
      </c>
      <c r="R29">
        <v>51.120688728366758</v>
      </c>
      <c r="S29">
        <v>27.119704313126103</v>
      </c>
      <c r="T29">
        <v>8.3685623523222006</v>
      </c>
      <c r="U29">
        <v>5.3724818995207997</v>
      </c>
      <c r="V29">
        <v>2.8677428892038002</v>
      </c>
    </row>
    <row r="30" spans="1:22">
      <c r="A30" s="2"/>
      <c r="B30" s="2"/>
      <c r="H30" s="2"/>
      <c r="I30" s="2"/>
      <c r="J30" s="2"/>
      <c r="K30" s="2"/>
      <c r="L30" s="2"/>
      <c r="M30" s="2"/>
      <c r="N30" s="2"/>
      <c r="O30" s="2"/>
      <c r="P30">
        <f>P31/2</f>
        <v>1</v>
      </c>
      <c r="Q30">
        <v>26.938956747515327</v>
      </c>
      <c r="R30">
        <v>35.531426580575754</v>
      </c>
      <c r="S30">
        <v>18.7246177328777</v>
      </c>
      <c r="T30">
        <v>4.7388655282235996</v>
      </c>
      <c r="U30">
        <v>4.9952644186523001</v>
      </c>
      <c r="V30">
        <v>8.598131812622448</v>
      </c>
    </row>
    <row r="31" spans="1:22">
      <c r="A31" s="2"/>
      <c r="B31" s="2"/>
      <c r="H31" s="2"/>
      <c r="I31" s="2"/>
      <c r="J31" s="2"/>
      <c r="K31" s="2"/>
      <c r="L31" s="2"/>
      <c r="M31" s="2"/>
      <c r="N31" s="2"/>
      <c r="O31" s="2"/>
      <c r="P31">
        <v>2</v>
      </c>
      <c r="Q31">
        <v>17.049318925092866</v>
      </c>
      <c r="R31">
        <v>22.280794317550615</v>
      </c>
      <c r="S31">
        <v>10.886843318401395</v>
      </c>
      <c r="T31">
        <v>2.2491349234824001</v>
      </c>
      <c r="U31">
        <v>7.2421461467838695</v>
      </c>
      <c r="V31">
        <v>5.3004459573527978</v>
      </c>
    </row>
    <row r="32" spans="1:22">
      <c r="A32" s="2"/>
      <c r="B32" s="2"/>
      <c r="J32" s="2"/>
      <c r="K32" s="2"/>
      <c r="L32" s="2"/>
      <c r="M32" s="2"/>
    </row>
    <row r="33" spans="1:15">
      <c r="A33" s="2"/>
      <c r="B33" s="2"/>
    </row>
    <row r="34" spans="1:15" ht="13.5" customHeight="1">
      <c r="A34" s="2"/>
      <c r="B34" s="2"/>
      <c r="K34" s="8"/>
      <c r="L34" s="16" t="s">
        <v>16</v>
      </c>
      <c r="M34" s="16"/>
      <c r="N34" s="16"/>
      <c r="O34" s="16"/>
    </row>
    <row r="35" spans="1:15">
      <c r="K35" s="7" t="s">
        <v>17</v>
      </c>
      <c r="L35" s="7" t="s">
        <v>18</v>
      </c>
      <c r="M35" s="7" t="s">
        <v>19</v>
      </c>
      <c r="N35" s="7" t="s">
        <v>20</v>
      </c>
      <c r="O35" s="7" t="s">
        <v>21</v>
      </c>
    </row>
    <row r="36" spans="1:15" ht="14.25" customHeight="1">
      <c r="A36" s="2"/>
      <c r="B36" s="2"/>
      <c r="K36" s="9" t="s">
        <v>7</v>
      </c>
      <c r="L36" s="8" t="s">
        <v>29</v>
      </c>
      <c r="M36" s="8" t="s">
        <v>30</v>
      </c>
      <c r="N36" s="8" t="s">
        <v>31</v>
      </c>
      <c r="O36" s="8">
        <v>0.99141999999999997</v>
      </c>
    </row>
    <row r="37" spans="1:15">
      <c r="A37" s="2"/>
      <c r="B37" s="2"/>
    </row>
    <row r="38" spans="1:15">
      <c r="A38" s="2"/>
      <c r="B38" s="2"/>
    </row>
    <row r="39" spans="1:15">
      <c r="A39" s="2"/>
      <c r="B39" s="2"/>
    </row>
    <row r="40" spans="1:15">
      <c r="A40" s="2"/>
      <c r="B40" s="2"/>
    </row>
    <row r="41" spans="1:15">
      <c r="A41" s="2"/>
      <c r="B41" s="2"/>
    </row>
    <row r="42" spans="1:15">
      <c r="A42" s="2"/>
      <c r="B42" s="2"/>
    </row>
    <row r="44" spans="1:15">
      <c r="A44" s="2"/>
      <c r="B44" s="2"/>
      <c r="C44" s="2"/>
      <c r="D44" s="2"/>
      <c r="E44" s="2"/>
      <c r="F44" s="2"/>
      <c r="I44" s="2"/>
    </row>
    <row r="45" spans="1:15">
      <c r="A45" s="2"/>
      <c r="B45" s="2"/>
      <c r="C45" s="2"/>
      <c r="D45" s="2"/>
      <c r="E45" s="2"/>
      <c r="F45" s="2"/>
      <c r="I45" s="2"/>
    </row>
    <row r="46" spans="1:15">
      <c r="A46" s="2"/>
      <c r="B46" s="2"/>
      <c r="C46" s="2"/>
      <c r="D46" s="2"/>
      <c r="E46" s="2"/>
      <c r="F46" s="2"/>
      <c r="I46" s="2"/>
    </row>
    <row r="47" spans="1:15">
      <c r="A47" s="2"/>
      <c r="B47" s="2"/>
      <c r="C47" s="2"/>
      <c r="D47" s="2"/>
      <c r="E47" s="2"/>
      <c r="F47" s="2"/>
      <c r="I47" s="2"/>
    </row>
    <row r="48" spans="1:15">
      <c r="A48" s="2"/>
      <c r="B48" s="2"/>
      <c r="C48" s="2"/>
      <c r="D48" s="2"/>
      <c r="E48" s="2"/>
      <c r="F48" s="2"/>
      <c r="I48" s="2"/>
    </row>
    <row r="49" spans="1:22">
      <c r="A49" s="2"/>
      <c r="B49" s="2"/>
      <c r="C49" s="2"/>
      <c r="D49" s="2"/>
      <c r="E49" s="2"/>
      <c r="F49" s="2"/>
      <c r="I49" s="2"/>
    </row>
    <row r="50" spans="1:22">
      <c r="A50" s="2"/>
      <c r="B50" s="2"/>
      <c r="C50" s="2"/>
      <c r="D50" s="2"/>
      <c r="E50" s="2"/>
      <c r="F50" s="2"/>
      <c r="I50" s="2"/>
    </row>
    <row r="51" spans="1:22">
      <c r="O51" s="2"/>
      <c r="P51" s="2"/>
      <c r="Q51" s="2"/>
      <c r="R51" s="2"/>
      <c r="S51" s="2"/>
      <c r="T51" s="2"/>
      <c r="U51" s="2"/>
      <c r="V51" s="2"/>
    </row>
    <row r="52" spans="1:22">
      <c r="A52" s="2"/>
      <c r="B52" s="2"/>
    </row>
    <row r="53" spans="1:22">
      <c r="A53" s="2"/>
      <c r="B53" s="2"/>
    </row>
    <row r="54" spans="1:22">
      <c r="A54" s="2"/>
      <c r="B54" s="2"/>
    </row>
    <row r="55" spans="1:22">
      <c r="A55" s="2"/>
      <c r="B55" s="2"/>
    </row>
    <row r="56" spans="1:22">
      <c r="A56" s="2"/>
      <c r="B56" s="2"/>
    </row>
    <row r="57" spans="1:22">
      <c r="A57" s="2"/>
      <c r="B57" s="2"/>
    </row>
    <row r="58" spans="1:22">
      <c r="A58" s="2"/>
      <c r="B58" s="2"/>
    </row>
    <row r="60" spans="1:22">
      <c r="A60" s="2"/>
      <c r="B60" s="2"/>
      <c r="C60" s="2"/>
      <c r="D60" s="2"/>
      <c r="E60" s="2"/>
      <c r="F60" s="2"/>
      <c r="G60" s="2"/>
    </row>
    <row r="61" spans="1:22">
      <c r="A61" s="2"/>
      <c r="B61" s="2"/>
      <c r="C61" s="2"/>
      <c r="D61" s="2"/>
      <c r="E61" s="2"/>
      <c r="F61" s="2"/>
      <c r="G61" s="2"/>
    </row>
    <row r="62" spans="1:22">
      <c r="A62" s="2"/>
      <c r="B62" s="2"/>
      <c r="C62" s="2"/>
      <c r="D62" s="2"/>
      <c r="E62" s="2"/>
      <c r="F62" s="2"/>
      <c r="G62" s="2"/>
    </row>
    <row r="63" spans="1:22">
      <c r="A63" s="2"/>
      <c r="B63" s="2"/>
      <c r="C63" s="2"/>
      <c r="D63" s="2"/>
      <c r="E63" s="2"/>
      <c r="F63" s="2"/>
      <c r="G63" s="2"/>
    </row>
    <row r="64" spans="1:22">
      <c r="A64" s="2"/>
      <c r="B64" s="2"/>
      <c r="C64" s="2"/>
      <c r="D64" s="2"/>
      <c r="E64" s="2"/>
      <c r="F64" s="2"/>
      <c r="G64" s="2"/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2"/>
    </row>
    <row r="67" spans="1:7">
      <c r="A67" s="2"/>
      <c r="B67" s="2"/>
      <c r="C67" s="2"/>
      <c r="D67" s="2"/>
      <c r="E67" s="2"/>
      <c r="F67" s="2"/>
      <c r="G67" s="2"/>
    </row>
    <row r="97" spans="7:13">
      <c r="G97" s="2"/>
      <c r="H97" s="2"/>
      <c r="I97" s="2"/>
      <c r="J97" s="2"/>
      <c r="K97" s="2"/>
      <c r="L97" s="2"/>
      <c r="M97" s="2"/>
    </row>
  </sheetData>
  <mergeCells count="1">
    <mergeCell ref="L34:O34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7"/>
  <sheetViews>
    <sheetView topLeftCell="A52" workbookViewId="0">
      <selection activeCell="J67" sqref="J67"/>
    </sheetView>
  </sheetViews>
  <sheetFormatPr defaultRowHeight="14"/>
  <cols>
    <col min="3" max="10" width="9.453125" bestFit="1" customWidth="1"/>
    <col min="20" max="21" width="9.453125" bestFit="1" customWidth="1"/>
  </cols>
  <sheetData>
    <row r="1" spans="1:22">
      <c r="A1" s="18"/>
      <c r="B1" s="18"/>
      <c r="C1" s="18"/>
      <c r="D1" s="18"/>
      <c r="E1" s="18"/>
      <c r="F1" s="18"/>
      <c r="J1" s="2"/>
      <c r="K1" s="2"/>
      <c r="L1" s="2"/>
    </row>
    <row r="2" spans="1:22">
      <c r="A2" s="18"/>
      <c r="B2" s="19"/>
      <c r="C2" s="19"/>
      <c r="D2" s="19"/>
      <c r="E2" s="19"/>
      <c r="F2" s="19"/>
      <c r="H2" s="2"/>
      <c r="I2" s="2"/>
      <c r="J2" s="2"/>
      <c r="K2" s="2"/>
      <c r="L2" s="2"/>
      <c r="N2" s="2" t="s">
        <v>1</v>
      </c>
      <c r="S2" t="s">
        <v>15</v>
      </c>
    </row>
    <row r="3" spans="1:22">
      <c r="A3" s="18"/>
      <c r="B3" s="19"/>
      <c r="C3" s="19"/>
      <c r="D3" s="19"/>
      <c r="E3" s="19"/>
      <c r="F3" s="19"/>
      <c r="H3" s="2"/>
      <c r="I3" s="2"/>
      <c r="J3" s="2"/>
      <c r="K3" s="2"/>
      <c r="L3" s="2"/>
      <c r="M3" s="2">
        <f>M4/2</f>
        <v>0.125</v>
      </c>
      <c r="N3">
        <f>J2*100</f>
        <v>0</v>
      </c>
      <c r="O3">
        <v>39.460436928791353</v>
      </c>
      <c r="P3">
        <f>100-B39</f>
        <v>100</v>
      </c>
      <c r="Q3">
        <f>100-E21</f>
        <v>100</v>
      </c>
      <c r="R3" s="5">
        <v>14.62797187866957</v>
      </c>
      <c r="S3">
        <f>AVERAGE(N3:R3)</f>
        <v>50.817681761492182</v>
      </c>
      <c r="T3" s="5">
        <f>S3/100</f>
        <v>0.50817681761492184</v>
      </c>
      <c r="U3">
        <f>STDEV(N3:R3)</f>
        <v>47.060917292995867</v>
      </c>
    </row>
    <row r="4" spans="1:22">
      <c r="A4" s="18"/>
      <c r="B4" s="19"/>
      <c r="C4" s="19"/>
      <c r="D4" s="19"/>
      <c r="E4" s="19"/>
      <c r="F4" s="19"/>
      <c r="H4" s="2"/>
      <c r="I4" s="2"/>
      <c r="J4" s="2"/>
      <c r="K4" s="2"/>
      <c r="L4" s="2"/>
      <c r="M4" s="2">
        <f>M5/2</f>
        <v>0.25</v>
      </c>
      <c r="N4">
        <f>J3*100</f>
        <v>0</v>
      </c>
      <c r="O4">
        <v>55.319876838864182</v>
      </c>
      <c r="P4">
        <f>100-B40</f>
        <v>100</v>
      </c>
      <c r="Q4">
        <f>100-E22</f>
        <v>100</v>
      </c>
      <c r="R4" s="5">
        <v>41.730590334436435</v>
      </c>
      <c r="S4">
        <f t="shared" ref="S4:S7" si="0">AVERAGE(N4:R4)</f>
        <v>59.410093434660119</v>
      </c>
      <c r="T4" s="5">
        <f t="shared" ref="T4:T7" si="1">S4/100</f>
        <v>0.59410093434660116</v>
      </c>
      <c r="U4">
        <f t="shared" ref="U4:U7" si="2">STDEV(N4:R4)</f>
        <v>42.290468587946727</v>
      </c>
    </row>
    <row r="5" spans="1:22">
      <c r="A5" s="18"/>
      <c r="B5" s="19"/>
      <c r="C5" s="19"/>
      <c r="D5" s="19"/>
      <c r="E5" s="19"/>
      <c r="F5" s="19"/>
      <c r="H5" s="2"/>
      <c r="I5" s="2"/>
      <c r="J5" s="2"/>
      <c r="K5" s="2"/>
      <c r="L5" s="2"/>
      <c r="M5" s="2">
        <f>M6/2</f>
        <v>0.5</v>
      </c>
      <c r="N5">
        <f>J4*100</f>
        <v>0</v>
      </c>
      <c r="O5">
        <v>57.43121059576756</v>
      </c>
      <c r="P5">
        <f>100-B41</f>
        <v>100</v>
      </c>
      <c r="Q5">
        <f>100-E23</f>
        <v>100</v>
      </c>
      <c r="R5" s="5">
        <v>64.00195202293628</v>
      </c>
      <c r="S5">
        <f t="shared" si="0"/>
        <v>64.286632523740764</v>
      </c>
      <c r="T5" s="5">
        <f t="shared" si="1"/>
        <v>0.64286632523740761</v>
      </c>
      <c r="U5">
        <f t="shared" si="2"/>
        <v>41.02053817001071</v>
      </c>
    </row>
    <row r="6" spans="1:22">
      <c r="A6" s="18"/>
      <c r="B6" s="19"/>
      <c r="C6" s="19"/>
      <c r="D6" s="19"/>
      <c r="E6" s="19"/>
      <c r="F6" s="19"/>
      <c r="H6" s="2"/>
      <c r="I6" s="2"/>
      <c r="J6" s="2"/>
      <c r="K6" s="2"/>
      <c r="L6" s="2"/>
      <c r="M6" s="2">
        <f>M7/2</f>
        <v>1</v>
      </c>
      <c r="N6">
        <f>J5*100</f>
        <v>0</v>
      </c>
      <c r="O6">
        <v>70.524412296564194</v>
      </c>
      <c r="P6">
        <f>100-B42</f>
        <v>100</v>
      </c>
      <c r="Q6">
        <f>100-E24</f>
        <v>100</v>
      </c>
      <c r="R6" s="5">
        <v>74.303436546445894</v>
      </c>
      <c r="S6">
        <f t="shared" si="0"/>
        <v>68.965569768602023</v>
      </c>
      <c r="T6" s="5">
        <f t="shared" si="1"/>
        <v>0.6896556976860202</v>
      </c>
      <c r="U6">
        <f t="shared" si="2"/>
        <v>40.967805484453059</v>
      </c>
    </row>
    <row r="7" spans="1:22">
      <c r="A7" s="18"/>
      <c r="B7" s="19"/>
      <c r="C7" s="19"/>
      <c r="D7" s="19"/>
      <c r="E7" s="19"/>
      <c r="F7" s="19"/>
      <c r="M7" s="2">
        <v>2</v>
      </c>
      <c r="N7">
        <f>J6*100</f>
        <v>0</v>
      </c>
      <c r="O7">
        <v>79.091930990665176</v>
      </c>
      <c r="P7">
        <f>100-B43</f>
        <v>100</v>
      </c>
      <c r="Q7">
        <f>100-E25</f>
        <v>100</v>
      </c>
      <c r="R7" s="5">
        <v>86.812025429653843</v>
      </c>
      <c r="S7">
        <f t="shared" si="0"/>
        <v>73.180791284063801</v>
      </c>
      <c r="T7" s="5">
        <f t="shared" si="1"/>
        <v>0.73180791284063806</v>
      </c>
      <c r="U7">
        <f t="shared" si="2"/>
        <v>41.876963363591891</v>
      </c>
    </row>
    <row r="8" spans="1:22">
      <c r="A8" s="18"/>
      <c r="B8" s="19"/>
      <c r="C8" s="19"/>
      <c r="D8" s="19"/>
      <c r="E8" s="19"/>
      <c r="F8" s="19"/>
      <c r="I8" s="2"/>
      <c r="J8" s="2"/>
      <c r="K8" s="2"/>
      <c r="L8" s="2"/>
      <c r="M8" s="2"/>
    </row>
    <row r="9" spans="1:22">
      <c r="A9" s="18"/>
      <c r="B9" s="19"/>
      <c r="C9" s="19"/>
      <c r="D9" s="19"/>
      <c r="E9" s="19"/>
      <c r="F9" s="19"/>
      <c r="N9" s="2" t="s">
        <v>2</v>
      </c>
      <c r="T9" t="s">
        <v>15</v>
      </c>
    </row>
    <row r="10" spans="1:22">
      <c r="A10" s="18"/>
      <c r="B10" s="18"/>
      <c r="C10" s="18"/>
      <c r="D10" s="18"/>
      <c r="E10" s="18"/>
      <c r="F10" s="18"/>
      <c r="M10" s="2">
        <f>M11/2</f>
        <v>1.25E-3</v>
      </c>
      <c r="N10">
        <v>31.583558394814045</v>
      </c>
      <c r="O10">
        <v>0.309071259792006</v>
      </c>
      <c r="P10">
        <f>100-C13</f>
        <v>100</v>
      </c>
      <c r="Q10">
        <f>100-D21</f>
        <v>100</v>
      </c>
      <c r="R10" s="5">
        <v>5.046865935944794</v>
      </c>
      <c r="S10" s="2">
        <v>7.2882934835647575</v>
      </c>
      <c r="T10">
        <f>AVERAGE(O10:S10)</f>
        <v>42.528846135860313</v>
      </c>
      <c r="U10" s="5">
        <f>T10/100</f>
        <v>0.42528846135860315</v>
      </c>
      <c r="V10">
        <f>STDEV(N10:Q10)</f>
        <v>50.179905552887696</v>
      </c>
    </row>
    <row r="11" spans="1:22">
      <c r="A11" s="18"/>
      <c r="B11" s="18"/>
      <c r="C11" s="18"/>
      <c r="D11" s="18"/>
      <c r="E11" s="18"/>
      <c r="F11" s="18"/>
      <c r="M11" s="2">
        <f>M12/2</f>
        <v>2.5000000000000001E-3</v>
      </c>
      <c r="N11">
        <v>44.766623111752914</v>
      </c>
      <c r="O11">
        <v>7.5094529541629953</v>
      </c>
      <c r="P11">
        <f>100-C14</f>
        <v>100</v>
      </c>
      <c r="Q11">
        <f>100-D22</f>
        <v>100</v>
      </c>
      <c r="R11" s="5">
        <v>5.6361249351204634</v>
      </c>
      <c r="S11" s="2">
        <v>6.3168167502107195</v>
      </c>
      <c r="T11">
        <f>AVERAGE(N11:S11)</f>
        <v>44.038169625207843</v>
      </c>
      <c r="U11" s="5">
        <f t="shared" ref="U11:U14" si="3">T11/100</f>
        <v>0.4403816962520784</v>
      </c>
      <c r="V11">
        <f t="shared" ref="V11:V14" si="4">STDEV(N11:Q11)</f>
        <v>45.275592356502521</v>
      </c>
    </row>
    <row r="12" spans="1:22">
      <c r="A12" s="18"/>
      <c r="B12" s="19"/>
      <c r="C12" s="18"/>
      <c r="D12" s="18"/>
      <c r="E12" s="18"/>
      <c r="F12" s="18"/>
      <c r="M12" s="2">
        <f>M13/2</f>
        <v>5.0000000000000001E-3</v>
      </c>
      <c r="N12">
        <v>53.739934692613069</v>
      </c>
      <c r="O12">
        <v>58.593051522634312</v>
      </c>
      <c r="P12">
        <f>100-C15</f>
        <v>100</v>
      </c>
      <c r="Q12">
        <f>100-D23</f>
        <v>100</v>
      </c>
      <c r="R12" s="5">
        <v>21.399566451928081</v>
      </c>
      <c r="S12" s="2">
        <v>69.147850774076218</v>
      </c>
      <c r="T12">
        <f t="shared" ref="T12:T14" si="5">AVERAGE(N12:S12)</f>
        <v>67.146733906875284</v>
      </c>
      <c r="U12" s="5">
        <f t="shared" si="3"/>
        <v>0.67146733906875289</v>
      </c>
      <c r="V12">
        <f t="shared" si="4"/>
        <v>25.384724395896821</v>
      </c>
    </row>
    <row r="13" spans="1:22">
      <c r="A13" s="18"/>
      <c r="B13" s="19"/>
      <c r="C13" s="18"/>
      <c r="D13" s="18"/>
      <c r="E13" s="18"/>
      <c r="F13" s="18"/>
      <c r="M13" s="2">
        <f>M14/2</f>
        <v>0.01</v>
      </c>
      <c r="N13">
        <v>52.478257936696302</v>
      </c>
      <c r="O13">
        <v>67.27188833171823</v>
      </c>
      <c r="P13">
        <f>100-C16</f>
        <v>100</v>
      </c>
      <c r="Q13">
        <f>100-D24</f>
        <v>100</v>
      </c>
      <c r="R13" s="5">
        <v>62.954093057974617</v>
      </c>
      <c r="S13" s="2">
        <v>78.139555516124744</v>
      </c>
      <c r="T13">
        <f t="shared" si="5"/>
        <v>76.807299140418976</v>
      </c>
      <c r="U13" s="5">
        <f t="shared" si="3"/>
        <v>0.76807299140418972</v>
      </c>
      <c r="V13">
        <f t="shared" si="4"/>
        <v>23.940450469985397</v>
      </c>
    </row>
    <row r="14" spans="1:22">
      <c r="A14" s="18"/>
      <c r="B14" s="19"/>
      <c r="C14" s="18"/>
      <c r="D14" s="18"/>
      <c r="E14" s="18"/>
      <c r="F14" s="18"/>
      <c r="M14" s="2">
        <v>0.02</v>
      </c>
      <c r="N14">
        <v>63.629315205161966</v>
      </c>
      <c r="O14">
        <v>78.379927202440186</v>
      </c>
      <c r="P14">
        <f>100-C17</f>
        <v>100</v>
      </c>
      <c r="Q14">
        <f>100-D25</f>
        <v>100</v>
      </c>
      <c r="R14" s="5">
        <v>82.347280229457056</v>
      </c>
      <c r="S14" s="2">
        <v>86.811870647207556</v>
      </c>
      <c r="T14">
        <f t="shared" si="5"/>
        <v>85.194732214044464</v>
      </c>
      <c r="U14" s="5">
        <f t="shared" si="3"/>
        <v>0.85194732214044466</v>
      </c>
      <c r="V14">
        <f t="shared" si="4"/>
        <v>17.790655493659024</v>
      </c>
    </row>
    <row r="15" spans="1:22">
      <c r="A15" s="18"/>
      <c r="B15" s="19"/>
      <c r="C15" s="18"/>
      <c r="D15" s="18"/>
      <c r="E15" s="18"/>
      <c r="F15" s="18"/>
      <c r="M15" s="2"/>
    </row>
    <row r="16" spans="1:22">
      <c r="A16" s="18"/>
      <c r="B16" s="19"/>
      <c r="C16" s="18"/>
      <c r="D16" s="18"/>
      <c r="E16" s="18"/>
      <c r="F16" s="18"/>
      <c r="H16" s="2"/>
    </row>
    <row r="17" spans="1:21">
      <c r="A17" s="18"/>
      <c r="B17" s="19"/>
      <c r="C17" s="18"/>
      <c r="D17" s="18"/>
      <c r="E17" s="18"/>
      <c r="F17" s="18"/>
      <c r="H17" s="2"/>
      <c r="N17" s="2" t="s">
        <v>3</v>
      </c>
      <c r="S17" t="s">
        <v>15</v>
      </c>
    </row>
    <row r="18" spans="1:21">
      <c r="A18" s="18"/>
      <c r="B18" s="18"/>
      <c r="C18" s="18"/>
      <c r="D18" s="18"/>
      <c r="E18" s="18"/>
      <c r="F18" s="18"/>
      <c r="H18" s="2"/>
      <c r="L18" s="2">
        <f t="shared" ref="L18:M21" si="6">L19/2</f>
        <v>0.125</v>
      </c>
      <c r="M18" s="2">
        <f t="shared" si="6"/>
        <v>1.25E-3</v>
      </c>
      <c r="N18">
        <v>24.469970764945547</v>
      </c>
      <c r="O18">
        <v>26.402924492168651</v>
      </c>
      <c r="P18">
        <f>100-D13</f>
        <v>100</v>
      </c>
      <c r="Q18">
        <f>100-F21</f>
        <v>100</v>
      </c>
      <c r="R18" s="2">
        <v>42.730458104425317</v>
      </c>
      <c r="S18">
        <f>AVERAGE(N18:R18)</f>
        <v>58.720670672307904</v>
      </c>
      <c r="T18" s="5">
        <f>S18/100</f>
        <v>0.58720670672307906</v>
      </c>
      <c r="U18">
        <f>STDEV(N18:R18)</f>
        <v>38.344491520172376</v>
      </c>
    </row>
    <row r="19" spans="1:21">
      <c r="A19" s="18"/>
      <c r="B19" s="18"/>
      <c r="C19" s="18"/>
      <c r="D19" s="18"/>
      <c r="E19" s="18"/>
      <c r="F19" s="18"/>
      <c r="H19" s="2"/>
      <c r="L19" s="2">
        <f t="shared" si="6"/>
        <v>0.25</v>
      </c>
      <c r="M19" s="2">
        <f t="shared" si="6"/>
        <v>2.5000000000000001E-3</v>
      </c>
      <c r="N19">
        <v>88.773278699845761</v>
      </c>
      <c r="O19">
        <v>69.131090708965729</v>
      </c>
      <c r="P19">
        <f>100-D14</f>
        <v>100</v>
      </c>
      <c r="Q19">
        <f>100-F22</f>
        <v>100</v>
      </c>
      <c r="R19" s="2">
        <v>80.672232556127526</v>
      </c>
      <c r="S19">
        <f>AVERAGE(N19:R19)</f>
        <v>87.715320392987806</v>
      </c>
      <c r="T19" s="5">
        <f t="shared" ref="T19:T22" si="7">S19/100</f>
        <v>0.87715320392987806</v>
      </c>
      <c r="U19">
        <f t="shared" ref="U19:U22" si="8">STDEV(N19:R19)</f>
        <v>13.209131889521986</v>
      </c>
    </row>
    <row r="20" spans="1:21">
      <c r="A20" s="18"/>
      <c r="B20" s="19"/>
      <c r="C20" s="18"/>
      <c r="D20" s="19"/>
      <c r="E20" s="18"/>
      <c r="F20" s="18"/>
      <c r="H20" s="2"/>
      <c r="L20" s="2">
        <f t="shared" si="6"/>
        <v>0.5</v>
      </c>
      <c r="M20" s="2">
        <f t="shared" si="6"/>
        <v>5.0000000000000001E-3</v>
      </c>
      <c r="N20">
        <v>94.836675030501141</v>
      </c>
      <c r="O20">
        <v>83.314635983371062</v>
      </c>
      <c r="P20">
        <f>100-D15</f>
        <v>100</v>
      </c>
      <c r="Q20">
        <f>100-F23</f>
        <v>100</v>
      </c>
      <c r="R20" s="2">
        <v>87.537310204611316</v>
      </c>
      <c r="S20">
        <f>AVERAGE(N20:R20)</f>
        <v>93.137724243696695</v>
      </c>
      <c r="T20" s="5">
        <f t="shared" si="7"/>
        <v>0.93137724243696696</v>
      </c>
      <c r="U20">
        <f t="shared" si="8"/>
        <v>7.4987630857764058</v>
      </c>
    </row>
    <row r="21" spans="1:21">
      <c r="A21" s="18"/>
      <c r="B21" s="19"/>
      <c r="C21" s="18"/>
      <c r="D21" s="19"/>
      <c r="E21" s="18"/>
      <c r="F21" s="18"/>
      <c r="H21" s="2"/>
      <c r="I21" s="2"/>
      <c r="J21" s="2"/>
      <c r="L21" s="2">
        <f t="shared" si="6"/>
        <v>1</v>
      </c>
      <c r="M21" s="2">
        <f t="shared" si="6"/>
        <v>0.01</v>
      </c>
      <c r="N21">
        <v>95.973849589097853</v>
      </c>
      <c r="O21">
        <v>89.309119698545842</v>
      </c>
      <c r="P21">
        <f>100-D16</f>
        <v>100</v>
      </c>
      <c r="Q21">
        <f>100-F24</f>
        <v>100</v>
      </c>
      <c r="R21" s="2">
        <v>92.563914002682012</v>
      </c>
      <c r="S21">
        <f>AVERAGE(N21:R21)</f>
        <v>95.569376658065138</v>
      </c>
      <c r="T21" s="5">
        <f t="shared" si="7"/>
        <v>0.95569376658065142</v>
      </c>
      <c r="U21">
        <f t="shared" si="8"/>
        <v>4.6810273370342186</v>
      </c>
    </row>
    <row r="22" spans="1:21">
      <c r="A22" s="18"/>
      <c r="B22" s="19"/>
      <c r="C22" s="18"/>
      <c r="D22" s="19"/>
      <c r="E22" s="18"/>
      <c r="F22" s="18"/>
      <c r="L22" s="2">
        <v>2</v>
      </c>
      <c r="M22" s="2">
        <v>0.02</v>
      </c>
      <c r="N22">
        <v>97.626666052807252</v>
      </c>
      <c r="O22">
        <v>91.193963664438854</v>
      </c>
      <c r="P22">
        <f>100-D17</f>
        <v>100</v>
      </c>
      <c r="Q22">
        <f>100-F25</f>
        <v>100</v>
      </c>
      <c r="R22" s="2">
        <v>93.307955184496251</v>
      </c>
      <c r="S22">
        <f>AVERAGE(N22:R22)</f>
        <v>96.425716980348469</v>
      </c>
      <c r="T22" s="5">
        <f t="shared" si="7"/>
        <v>0.96425716980348464</v>
      </c>
      <c r="U22">
        <f t="shared" si="8"/>
        <v>4.0026540650543687</v>
      </c>
    </row>
    <row r="23" spans="1:21">
      <c r="A23" s="18"/>
      <c r="B23" s="19"/>
      <c r="C23" s="18"/>
      <c r="D23" s="19"/>
      <c r="E23" s="18"/>
      <c r="F23" s="18"/>
    </row>
    <row r="24" spans="1:21">
      <c r="A24" s="18"/>
      <c r="B24" s="19"/>
      <c r="C24" s="18"/>
      <c r="D24" s="20"/>
      <c r="E24" s="18"/>
      <c r="F24" s="18"/>
      <c r="M24" s="1"/>
      <c r="Q24" s="2"/>
    </row>
    <row r="25" spans="1:21">
      <c r="A25" s="18"/>
      <c r="B25" s="19"/>
      <c r="C25" s="18"/>
      <c r="D25" s="19"/>
      <c r="E25" s="18"/>
      <c r="F25" s="18"/>
      <c r="M25" s="2"/>
      <c r="Q25" s="2"/>
    </row>
    <row r="26" spans="1:21">
      <c r="A26" s="18"/>
      <c r="B26" s="18"/>
      <c r="C26" s="18"/>
      <c r="D26" s="18"/>
      <c r="E26" s="18"/>
      <c r="F26" s="18"/>
      <c r="M26" s="2"/>
      <c r="Q26" s="2"/>
    </row>
    <row r="27" spans="1:21">
      <c r="A27" s="18"/>
      <c r="B27" s="18"/>
      <c r="C27" s="19"/>
      <c r="D27" s="19"/>
      <c r="E27" s="21"/>
      <c r="F27" s="19"/>
      <c r="G27" s="2"/>
      <c r="H27" s="3"/>
      <c r="I27" s="2"/>
      <c r="J27" s="2"/>
      <c r="M27" s="2"/>
      <c r="Q27" s="2"/>
    </row>
    <row r="28" spans="1:21">
      <c r="A28" s="18"/>
      <c r="B28" s="19"/>
      <c r="C28" s="19"/>
      <c r="D28" s="19"/>
      <c r="E28" s="19"/>
      <c r="F28" s="19"/>
      <c r="G28" s="2"/>
      <c r="H28" s="2"/>
      <c r="I28" s="2"/>
      <c r="J28" s="2"/>
      <c r="M28" s="2"/>
      <c r="Q28" s="2"/>
    </row>
    <row r="29" spans="1:21" ht="13.5" customHeight="1">
      <c r="A29" s="18"/>
      <c r="B29" s="19"/>
      <c r="C29" s="22"/>
      <c r="D29" s="22"/>
      <c r="E29" s="22"/>
      <c r="F29" s="22"/>
      <c r="G29" s="4"/>
      <c r="H29" s="4"/>
      <c r="I29" s="4"/>
      <c r="J29" s="4"/>
      <c r="M29" s="16" t="s">
        <v>16</v>
      </c>
      <c r="N29" s="16"/>
      <c r="O29" s="16"/>
      <c r="P29" s="16"/>
      <c r="Q29" s="6"/>
    </row>
    <row r="30" spans="1:21">
      <c r="A30" s="18"/>
      <c r="B30" s="19"/>
      <c r="C30" s="22"/>
      <c r="D30" s="22"/>
      <c r="E30" s="22"/>
      <c r="F30" s="22"/>
      <c r="G30" s="4"/>
      <c r="H30" s="4"/>
      <c r="I30" s="4"/>
      <c r="J30" s="4"/>
      <c r="M30" s="7" t="s">
        <v>17</v>
      </c>
      <c r="N30" s="7" t="s">
        <v>18</v>
      </c>
      <c r="O30" s="7" t="s">
        <v>19</v>
      </c>
      <c r="P30" s="7" t="s">
        <v>20</v>
      </c>
      <c r="Q30" s="7" t="s">
        <v>21</v>
      </c>
    </row>
    <row r="31" spans="1:21" ht="14.25" customHeight="1">
      <c r="A31" s="18"/>
      <c r="B31" s="19"/>
      <c r="C31" s="22"/>
      <c r="D31" s="22"/>
      <c r="E31" s="22"/>
      <c r="F31" s="22"/>
      <c r="G31" s="4"/>
      <c r="H31" s="4"/>
      <c r="I31" s="4"/>
      <c r="J31" s="4"/>
      <c r="M31" s="9" t="s">
        <v>14</v>
      </c>
      <c r="N31" s="8" t="s">
        <v>22</v>
      </c>
      <c r="O31" s="8" t="s">
        <v>23</v>
      </c>
      <c r="P31" s="8" t="s">
        <v>24</v>
      </c>
      <c r="Q31" s="8" t="s">
        <v>25</v>
      </c>
    </row>
    <row r="32" spans="1:21">
      <c r="A32" s="18"/>
      <c r="B32" s="19"/>
      <c r="C32" s="22"/>
      <c r="D32" s="22"/>
      <c r="E32" s="22"/>
      <c r="F32" s="22"/>
      <c r="G32" s="4"/>
      <c r="H32" s="4"/>
      <c r="I32" s="4"/>
      <c r="J32" s="4"/>
      <c r="M32" s="6"/>
      <c r="N32" s="6"/>
      <c r="O32" s="6"/>
      <c r="P32" s="6"/>
      <c r="Q32" s="6"/>
    </row>
    <row r="33" spans="1:19">
      <c r="A33" s="18"/>
      <c r="B33" s="19"/>
      <c r="C33" s="22"/>
      <c r="D33" s="22"/>
      <c r="E33" s="22"/>
      <c r="F33" s="22"/>
      <c r="G33" s="4"/>
      <c r="H33" s="4"/>
      <c r="I33" s="4"/>
      <c r="J33" s="4"/>
      <c r="M33" s="6"/>
      <c r="N33" s="6"/>
      <c r="O33" s="6"/>
      <c r="P33" s="6"/>
      <c r="Q33" s="6"/>
    </row>
    <row r="34" spans="1:19">
      <c r="A34" s="18"/>
      <c r="B34" s="19"/>
      <c r="C34" s="22"/>
      <c r="D34" s="22"/>
      <c r="E34" s="22"/>
      <c r="F34" s="22"/>
      <c r="G34" s="4"/>
      <c r="H34" s="4"/>
      <c r="I34" s="4"/>
      <c r="J34" s="4"/>
    </row>
    <row r="35" spans="1:19">
      <c r="A35" s="18"/>
      <c r="B35" s="19"/>
      <c r="C35" s="22"/>
      <c r="D35" s="22"/>
      <c r="E35" s="22"/>
      <c r="F35" s="22"/>
      <c r="G35" s="4"/>
      <c r="H35" s="4"/>
      <c r="I35" s="4"/>
      <c r="J35" s="4"/>
    </row>
    <row r="36" spans="1:19">
      <c r="A36" s="18"/>
      <c r="B36" s="18"/>
      <c r="C36" s="18"/>
      <c r="D36" s="18"/>
      <c r="E36" s="18"/>
      <c r="F36" s="18"/>
      <c r="I36" s="2"/>
      <c r="J36" s="2"/>
      <c r="K36" s="3"/>
      <c r="L36" s="2"/>
      <c r="M36" s="2"/>
      <c r="N36" s="3"/>
      <c r="O36" s="2"/>
      <c r="P36" s="2"/>
    </row>
    <row r="37" spans="1:19">
      <c r="A37" s="18"/>
      <c r="B37" s="19"/>
      <c r="C37" s="19"/>
      <c r="D37" s="19"/>
      <c r="E37" s="18"/>
      <c r="F37" s="18"/>
      <c r="H37" s="2"/>
      <c r="I37" s="5"/>
      <c r="J37" s="5"/>
      <c r="K37" s="5"/>
      <c r="L37" s="5"/>
      <c r="M37" s="5"/>
      <c r="N37" s="5"/>
      <c r="O37" s="5"/>
      <c r="P37" s="5"/>
    </row>
    <row r="38" spans="1:19">
      <c r="A38" s="18"/>
      <c r="B38" s="19"/>
      <c r="C38" s="19"/>
      <c r="D38" s="19"/>
      <c r="E38" s="18"/>
      <c r="F38" s="18"/>
      <c r="H38" s="2"/>
      <c r="I38" s="5"/>
      <c r="J38" s="5"/>
      <c r="K38" s="5"/>
      <c r="L38" s="5"/>
      <c r="M38" s="5"/>
      <c r="N38" s="5"/>
      <c r="O38" s="5"/>
      <c r="P38" s="5"/>
    </row>
    <row r="39" spans="1:19" ht="15">
      <c r="A39" s="18"/>
      <c r="B39" s="19"/>
      <c r="C39" s="19"/>
      <c r="D39" s="19"/>
      <c r="E39" s="18"/>
      <c r="F39" s="18"/>
      <c r="H39" s="2"/>
      <c r="I39" s="5"/>
      <c r="J39" s="5"/>
      <c r="L39" s="2" t="s">
        <v>2</v>
      </c>
      <c r="M39" s="2" t="s">
        <v>1</v>
      </c>
      <c r="N39" s="3" t="s">
        <v>9</v>
      </c>
      <c r="O39" s="2" t="s">
        <v>10</v>
      </c>
      <c r="P39" s="2" t="s">
        <v>11</v>
      </c>
      <c r="Q39" s="3" t="s">
        <v>9</v>
      </c>
      <c r="R39" s="2" t="s">
        <v>10</v>
      </c>
      <c r="S39" s="2" t="s">
        <v>11</v>
      </c>
    </row>
    <row r="40" spans="1:19">
      <c r="A40" s="18"/>
      <c r="B40" s="19"/>
      <c r="C40" s="19"/>
      <c r="D40" s="19"/>
      <c r="E40" s="18"/>
      <c r="F40" s="18"/>
      <c r="H40" s="2"/>
      <c r="I40" s="5"/>
      <c r="J40" s="5"/>
      <c r="K40" s="19">
        <v>0</v>
      </c>
      <c r="L40" s="2">
        <v>100</v>
      </c>
      <c r="M40" s="2">
        <v>100</v>
      </c>
      <c r="N40" s="2">
        <v>100</v>
      </c>
      <c r="O40" s="2">
        <v>100</v>
      </c>
      <c r="P40" s="2">
        <v>100</v>
      </c>
      <c r="Q40" s="2">
        <v>100</v>
      </c>
      <c r="R40" s="2">
        <v>100</v>
      </c>
      <c r="S40" s="2">
        <v>100</v>
      </c>
    </row>
    <row r="41" spans="1:19">
      <c r="A41" s="18"/>
      <c r="B41" s="19"/>
      <c r="C41" s="19"/>
      <c r="D41" s="19"/>
      <c r="E41" s="18"/>
      <c r="F41" s="18"/>
      <c r="H41" s="2"/>
      <c r="I41" s="5"/>
      <c r="J41" s="5"/>
      <c r="K41" s="19">
        <f t="shared" ref="K41:K46" si="9">K42/2</f>
        <v>3.1250000000000001E-4</v>
      </c>
      <c r="L41" s="4">
        <v>98.165053582877874</v>
      </c>
      <c r="M41" s="4">
        <v>91.459899653820912</v>
      </c>
      <c r="N41" s="4">
        <v>97.9004015239952</v>
      </c>
      <c r="O41" s="4">
        <v>91.503803926928157</v>
      </c>
      <c r="P41" s="4">
        <v>90.313504823151121</v>
      </c>
      <c r="Q41" s="4">
        <v>96.101970109564178</v>
      </c>
      <c r="R41" s="4">
        <v>97.980892627976615</v>
      </c>
      <c r="S41" s="4">
        <v>95.344945614969177</v>
      </c>
    </row>
    <row r="42" spans="1:19">
      <c r="A42" s="18"/>
      <c r="B42" s="19"/>
      <c r="C42" s="19"/>
      <c r="D42" s="19"/>
      <c r="E42" s="18"/>
      <c r="F42" s="18"/>
      <c r="K42" s="19">
        <f t="shared" si="9"/>
        <v>6.2500000000000001E-4</v>
      </c>
      <c r="L42" s="4">
        <v>97.080572771959822</v>
      </c>
      <c r="M42" s="4">
        <v>93.793177069830563</v>
      </c>
      <c r="N42" s="4">
        <v>88.830192551922309</v>
      </c>
      <c r="O42" s="4">
        <v>85.043961550726621</v>
      </c>
      <c r="P42" s="4">
        <v>93.01089674883886</v>
      </c>
      <c r="Q42" s="4">
        <v>89.336222656899224</v>
      </c>
      <c r="R42" s="4">
        <v>96.997005561100821</v>
      </c>
      <c r="S42" s="4">
        <v>91.166235643112486</v>
      </c>
    </row>
    <row r="43" spans="1:19">
      <c r="A43" s="18"/>
      <c r="B43" s="19"/>
      <c r="C43" s="19"/>
      <c r="D43" s="19"/>
      <c r="E43" s="18"/>
      <c r="F43" s="18"/>
      <c r="K43" s="19">
        <f t="shared" si="9"/>
        <v>1.25E-3</v>
      </c>
      <c r="L43" s="4">
        <v>94.953134064055206</v>
      </c>
      <c r="M43" s="4">
        <v>85.37202812133043</v>
      </c>
      <c r="N43" s="4">
        <v>84.9398996831424</v>
      </c>
      <c r="O43" s="4">
        <v>80.725251696961408</v>
      </c>
      <c r="P43" s="4">
        <v>94.060378706680964</v>
      </c>
      <c r="Q43" s="4">
        <v>86.904077014536114</v>
      </c>
      <c r="R43" s="4">
        <v>93.118494225010693</v>
      </c>
      <c r="S43" s="4">
        <v>86.270632083365015</v>
      </c>
    </row>
    <row r="44" spans="1:19">
      <c r="A44" s="18"/>
      <c r="B44" s="18"/>
      <c r="C44" s="18"/>
      <c r="D44" s="18"/>
      <c r="E44" s="18"/>
      <c r="F44" s="18"/>
      <c r="K44" s="19">
        <f t="shared" si="9"/>
        <v>2.5000000000000001E-3</v>
      </c>
      <c r="L44" s="4">
        <v>94.363875064879537</v>
      </c>
      <c r="M44" s="4">
        <v>58.269409665563565</v>
      </c>
      <c r="N44" s="4">
        <v>79.783459263915418</v>
      </c>
      <c r="O44" s="4">
        <v>64.575645756457561</v>
      </c>
      <c r="P44" s="4">
        <v>84.271168274383697</v>
      </c>
      <c r="Q44" s="4">
        <v>81.883557703371324</v>
      </c>
      <c r="R44" s="4">
        <v>77.541708256095816</v>
      </c>
      <c r="S44" s="4">
        <v>79.040275347988143</v>
      </c>
    </row>
    <row r="45" spans="1:19">
      <c r="B45" s="19"/>
      <c r="C45" s="2"/>
      <c r="D45" s="2"/>
      <c r="E45" s="2"/>
      <c r="F45" s="2"/>
      <c r="K45" s="19">
        <f t="shared" si="9"/>
        <v>5.0000000000000001E-3</v>
      </c>
      <c r="L45" s="4">
        <v>78.600433548071919</v>
      </c>
      <c r="M45" s="4">
        <v>35.998047977063727</v>
      </c>
      <c r="N45" s="4">
        <v>74.823290957371725</v>
      </c>
      <c r="O45" s="4">
        <v>39.023279121680105</v>
      </c>
      <c r="P45" s="4">
        <v>35.950339406931036</v>
      </c>
      <c r="Q45" s="4">
        <v>80.638975185057333</v>
      </c>
      <c r="R45" s="4">
        <v>66.413802937401982</v>
      </c>
      <c r="S45" s="4">
        <v>70.126264547044954</v>
      </c>
    </row>
    <row r="46" spans="1:19">
      <c r="B46" s="2"/>
      <c r="C46" s="2"/>
      <c r="D46" s="2"/>
      <c r="E46" s="2"/>
      <c r="F46" s="2"/>
      <c r="K46" s="19">
        <f t="shared" si="9"/>
        <v>0.01</v>
      </c>
      <c r="L46" s="4">
        <v>37.045906942025383</v>
      </c>
      <c r="M46" s="4">
        <v>25.696563453554106</v>
      </c>
      <c r="N46" s="4">
        <v>80.550288732551238</v>
      </c>
      <c r="O46" s="4">
        <v>16.080852334959676</v>
      </c>
      <c r="P46" s="4">
        <v>12.198981357859862</v>
      </c>
      <c r="Q46" s="4">
        <v>60.070506851137417</v>
      </c>
      <c r="R46" s="4">
        <v>36.752335768547901</v>
      </c>
      <c r="S46" s="4">
        <v>51.922616673314728</v>
      </c>
    </row>
    <row r="47" spans="1:19">
      <c r="B47" s="2"/>
      <c r="C47" s="2"/>
      <c r="D47" s="2"/>
      <c r="E47" s="2"/>
      <c r="F47" s="2"/>
      <c r="K47" s="19">
        <v>0.02</v>
      </c>
      <c r="L47" s="4">
        <v>17.652719770542944</v>
      </c>
      <c r="M47" s="4">
        <v>13.187974570346162</v>
      </c>
      <c r="N47" s="4">
        <v>43.804822819578945</v>
      </c>
      <c r="O47" s="4">
        <v>8.3565459610027855</v>
      </c>
      <c r="P47" s="4">
        <v>8.464973351898978</v>
      </c>
      <c r="Q47" s="4">
        <v>25.417191987738608</v>
      </c>
      <c r="R47" s="4">
        <v>24.30612724920616</v>
      </c>
      <c r="S47" s="4">
        <v>27.553840538144652</v>
      </c>
    </row>
    <row r="48" spans="1:19">
      <c r="B48" s="2"/>
      <c r="C48" s="2"/>
      <c r="D48" s="2"/>
      <c r="E48" s="2"/>
      <c r="F48" s="2"/>
    </row>
    <row r="49" spans="1:19">
      <c r="B49" s="2"/>
      <c r="C49" s="2"/>
      <c r="D49" s="2"/>
      <c r="E49" s="2"/>
      <c r="F49" s="2"/>
      <c r="L49" s="2"/>
      <c r="M49" s="2"/>
      <c r="N49" s="3"/>
      <c r="O49" s="2"/>
      <c r="P49" s="2"/>
      <c r="Q49" s="3"/>
      <c r="R49" s="2"/>
      <c r="S49" s="2"/>
    </row>
    <row r="50" spans="1:19">
      <c r="B50" s="2"/>
      <c r="C50" s="2"/>
      <c r="D50" s="2"/>
      <c r="E50" s="2"/>
      <c r="F50" s="2"/>
      <c r="K50" s="19"/>
      <c r="L50" s="5"/>
      <c r="M50" s="5"/>
      <c r="N50" s="5"/>
      <c r="O50" s="5"/>
      <c r="P50" s="5"/>
      <c r="Q50" s="5"/>
      <c r="R50" s="5"/>
      <c r="S50" s="5"/>
    </row>
    <row r="51" spans="1:19">
      <c r="B51" s="2"/>
      <c r="C51" s="2"/>
      <c r="D51" s="2"/>
      <c r="E51" s="2"/>
      <c r="F51" s="2"/>
      <c r="K51" s="19">
        <f t="shared" ref="K51:K56" si="10">K52/2</f>
        <v>3.1250000000000001E-4</v>
      </c>
      <c r="L51" s="5">
        <f>100-L41</f>
        <v>1.8349464171221257</v>
      </c>
      <c r="M51" s="5">
        <f t="shared" ref="M51:S51" si="11">100-M41</f>
        <v>8.5401003461790879</v>
      </c>
      <c r="N51" s="5">
        <f t="shared" si="11"/>
        <v>2.0995984760048003</v>
      </c>
      <c r="O51" s="5">
        <f t="shared" si="11"/>
        <v>8.4961960730718431</v>
      </c>
      <c r="P51" s="5">
        <f t="shared" si="11"/>
        <v>9.6864951768488794</v>
      </c>
      <c r="Q51" s="5">
        <f t="shared" si="11"/>
        <v>3.8980298904358222</v>
      </c>
      <c r="R51" s="5">
        <f t="shared" si="11"/>
        <v>2.0191073720233845</v>
      </c>
      <c r="S51" s="5">
        <f t="shared" si="11"/>
        <v>4.655054385030823</v>
      </c>
    </row>
    <row r="52" spans="1:19">
      <c r="B52" s="2"/>
      <c r="C52" s="2"/>
      <c r="D52" s="2"/>
      <c r="E52" s="2"/>
      <c r="F52" s="2"/>
      <c r="K52" s="19">
        <f t="shared" si="10"/>
        <v>6.2500000000000001E-4</v>
      </c>
      <c r="L52" s="5">
        <f t="shared" ref="L52:S52" si="12">100-L42</f>
        <v>2.9194272280401776</v>
      </c>
      <c r="M52" s="5">
        <f t="shared" si="12"/>
        <v>6.2068229301694373</v>
      </c>
      <c r="N52" s="5">
        <f t="shared" si="12"/>
        <v>11.169807448077691</v>
      </c>
      <c r="O52" s="5">
        <f t="shared" si="12"/>
        <v>14.956038449273379</v>
      </c>
      <c r="P52" s="5">
        <f t="shared" si="12"/>
        <v>6.98910325116114</v>
      </c>
      <c r="Q52" s="5">
        <f t="shared" si="12"/>
        <v>10.663777343100776</v>
      </c>
      <c r="R52" s="5">
        <f t="shared" si="12"/>
        <v>3.0029944388991794</v>
      </c>
      <c r="S52" s="5">
        <f t="shared" si="12"/>
        <v>8.8337643568875137</v>
      </c>
    </row>
    <row r="53" spans="1:19">
      <c r="K53" s="19">
        <f t="shared" si="10"/>
        <v>1.25E-3</v>
      </c>
      <c r="L53" s="5">
        <f t="shared" ref="L53:S53" si="13">100-L43</f>
        <v>5.046865935944794</v>
      </c>
      <c r="M53" s="5">
        <f t="shared" si="13"/>
        <v>14.62797187866957</v>
      </c>
      <c r="N53" s="5">
        <f t="shared" si="13"/>
        <v>15.0601003168576</v>
      </c>
      <c r="O53" s="5">
        <f t="shared" si="13"/>
        <v>19.274748303038592</v>
      </c>
      <c r="P53" s="5">
        <f t="shared" si="13"/>
        <v>5.9396212933190355</v>
      </c>
      <c r="Q53" s="5">
        <f t="shared" si="13"/>
        <v>13.095922985463886</v>
      </c>
      <c r="R53" s="5">
        <f t="shared" si="13"/>
        <v>6.8815057749893072</v>
      </c>
      <c r="S53" s="5">
        <f t="shared" si="13"/>
        <v>13.729367916634985</v>
      </c>
    </row>
    <row r="54" spans="1:19">
      <c r="B54" s="2"/>
      <c r="C54" s="2"/>
      <c r="D54" s="2"/>
      <c r="E54" s="2"/>
      <c r="G54" s="2"/>
      <c r="H54" s="2"/>
      <c r="I54" s="2"/>
      <c r="K54" s="19">
        <f t="shared" si="10"/>
        <v>2.5000000000000001E-3</v>
      </c>
      <c r="L54" s="5">
        <f t="shared" ref="L54:S54" si="14">100-L44</f>
        <v>5.6361249351204634</v>
      </c>
      <c r="M54" s="5">
        <f t="shared" si="14"/>
        <v>41.730590334436435</v>
      </c>
      <c r="N54" s="5">
        <f t="shared" si="14"/>
        <v>20.216540736084582</v>
      </c>
      <c r="O54" s="5">
        <f t="shared" si="14"/>
        <v>35.424354243542439</v>
      </c>
      <c r="P54" s="5">
        <f t="shared" si="14"/>
        <v>15.728831725616303</v>
      </c>
      <c r="Q54" s="5">
        <f t="shared" si="14"/>
        <v>18.116442296628676</v>
      </c>
      <c r="R54" s="5">
        <f t="shared" si="14"/>
        <v>22.458291743904184</v>
      </c>
      <c r="S54" s="5">
        <f t="shared" si="14"/>
        <v>20.959724652011857</v>
      </c>
    </row>
    <row r="55" spans="1:19">
      <c r="A55" s="2"/>
      <c r="B55" s="2"/>
      <c r="C55" s="2"/>
      <c r="D55" s="2"/>
      <c r="E55" s="2"/>
      <c r="G55" s="2"/>
      <c r="H55" s="2"/>
      <c r="I55" s="2"/>
      <c r="K55" s="19">
        <f t="shared" si="10"/>
        <v>5.0000000000000001E-3</v>
      </c>
      <c r="L55" s="5">
        <f t="shared" ref="L55:S55" si="15">100-L45</f>
        <v>21.399566451928081</v>
      </c>
      <c r="M55" s="5">
        <f t="shared" si="15"/>
        <v>64.00195202293628</v>
      </c>
      <c r="N55" s="5">
        <f t="shared" si="15"/>
        <v>25.176709042628275</v>
      </c>
      <c r="O55" s="5">
        <f t="shared" si="15"/>
        <v>60.976720878319895</v>
      </c>
      <c r="P55" s="5">
        <f t="shared" si="15"/>
        <v>64.049660593068964</v>
      </c>
      <c r="Q55" s="5">
        <f t="shared" si="15"/>
        <v>19.361024814942667</v>
      </c>
      <c r="R55" s="5">
        <f t="shared" si="15"/>
        <v>33.586197062598018</v>
      </c>
      <c r="S55" s="5">
        <f t="shared" si="15"/>
        <v>29.873735452955046</v>
      </c>
    </row>
    <row r="56" spans="1:19">
      <c r="A56" s="2"/>
      <c r="B56" s="2"/>
      <c r="C56" s="2"/>
      <c r="D56" s="2"/>
      <c r="E56" s="2"/>
      <c r="G56" s="2"/>
      <c r="H56" s="2"/>
      <c r="I56" s="2"/>
      <c r="K56" s="19">
        <f t="shared" si="10"/>
        <v>0.01</v>
      </c>
      <c r="L56" s="5">
        <f t="shared" ref="L56:S57" si="16">100-L46</f>
        <v>62.954093057974617</v>
      </c>
      <c r="M56" s="5">
        <f t="shared" si="16"/>
        <v>74.303436546445894</v>
      </c>
      <c r="N56" s="5">
        <f t="shared" si="16"/>
        <v>19.449711267448762</v>
      </c>
      <c r="O56" s="5">
        <f t="shared" si="16"/>
        <v>83.919147665040327</v>
      </c>
      <c r="P56" s="5">
        <f t="shared" si="16"/>
        <v>87.801018642140136</v>
      </c>
      <c r="Q56" s="5">
        <f t="shared" si="16"/>
        <v>39.929493148862583</v>
      </c>
      <c r="R56" s="5">
        <f t="shared" si="16"/>
        <v>63.247664231452099</v>
      </c>
      <c r="S56" s="5">
        <f t="shared" si="16"/>
        <v>48.077383326685272</v>
      </c>
    </row>
    <row r="57" spans="1:19">
      <c r="A57" s="2"/>
      <c r="B57" s="2"/>
      <c r="C57" s="2"/>
      <c r="D57" s="2"/>
      <c r="E57" s="2"/>
      <c r="G57" s="2"/>
      <c r="H57" s="2"/>
      <c r="I57" s="2"/>
      <c r="K57" s="19">
        <v>0.02</v>
      </c>
      <c r="L57" s="5">
        <f>100-L47</f>
        <v>82.347280229457056</v>
      </c>
      <c r="M57" s="5">
        <f t="shared" si="16"/>
        <v>86.812025429653843</v>
      </c>
      <c r="N57" s="5">
        <f t="shared" si="16"/>
        <v>56.195177180421055</v>
      </c>
      <c r="O57" s="5">
        <f t="shared" si="16"/>
        <v>91.64345403899722</v>
      </c>
      <c r="P57" s="5">
        <f t="shared" si="16"/>
        <v>91.535026648101024</v>
      </c>
      <c r="Q57" s="5">
        <f t="shared" si="16"/>
        <v>74.582808012261395</v>
      </c>
      <c r="R57" s="5">
        <f t="shared" si="16"/>
        <v>75.693872750793844</v>
      </c>
      <c r="S57" s="5">
        <f t="shared" si="16"/>
        <v>72.446159461855345</v>
      </c>
    </row>
    <row r="58" spans="1:19">
      <c r="A58" s="2"/>
      <c r="B58" s="2"/>
      <c r="C58" s="2"/>
      <c r="D58" s="2"/>
      <c r="E58" s="2"/>
      <c r="G58" s="2"/>
      <c r="H58" s="2"/>
      <c r="I58" s="2"/>
    </row>
    <row r="59" spans="1:19">
      <c r="A59" s="2"/>
      <c r="B59" s="2"/>
      <c r="C59" s="2"/>
      <c r="D59" s="2"/>
      <c r="E59" s="2"/>
      <c r="G59" s="2"/>
      <c r="H59" s="2"/>
      <c r="I59" s="2"/>
      <c r="N59" s="2">
        <v>1.25E-3</v>
      </c>
      <c r="O59">
        <v>24.469970764945547</v>
      </c>
      <c r="P59">
        <v>26.402924492168651</v>
      </c>
      <c r="Q59">
        <v>17.521964406397842</v>
      </c>
      <c r="R59">
        <v>14.424570369256999</v>
      </c>
      <c r="S59" s="2">
        <v>42.730458104425317</v>
      </c>
    </row>
    <row r="60" spans="1:19">
      <c r="A60" s="2"/>
      <c r="B60" s="2"/>
      <c r="C60" s="2"/>
      <c r="D60" s="2"/>
      <c r="E60" s="2"/>
      <c r="G60" s="2"/>
      <c r="N60" s="2">
        <v>2.5000000000000001E-3</v>
      </c>
      <c r="O60">
        <v>88.773278699845761</v>
      </c>
      <c r="P60">
        <v>69.131090708965729</v>
      </c>
      <c r="Q60">
        <v>68.173011939626036</v>
      </c>
      <c r="R60">
        <v>86.091487549476426</v>
      </c>
      <c r="S60" s="2">
        <v>80.672232556127526</v>
      </c>
    </row>
    <row r="61" spans="1:19">
      <c r="N61" s="2">
        <v>5.0000000000000001E-3</v>
      </c>
      <c r="O61">
        <v>94.836675030501141</v>
      </c>
      <c r="P61">
        <v>83.314635983371062</v>
      </c>
      <c r="Q61">
        <v>77.111962153638203</v>
      </c>
      <c r="R61">
        <v>86.151610802144404</v>
      </c>
      <c r="S61" s="2">
        <v>87.537310204611316</v>
      </c>
    </row>
    <row r="62" spans="1:19">
      <c r="B62" s="2"/>
      <c r="C62" s="2"/>
      <c r="D62" s="2"/>
      <c r="E62" s="2"/>
      <c r="G62" s="2"/>
      <c r="I62" s="2"/>
      <c r="N62" s="2">
        <v>0.01</v>
      </c>
      <c r="O62">
        <v>95.973849589097853</v>
      </c>
      <c r="P62">
        <v>89.309119698545842</v>
      </c>
      <c r="Q62">
        <v>83.658481640009001</v>
      </c>
      <c r="R62">
        <v>87.704794829400271</v>
      </c>
      <c r="S62" s="2">
        <v>92.563914002682012</v>
      </c>
    </row>
    <row r="63" spans="1:19">
      <c r="A63" s="2"/>
      <c r="B63" s="2"/>
      <c r="C63" s="2"/>
      <c r="D63" s="2"/>
      <c r="E63" s="2"/>
      <c r="G63" s="2"/>
      <c r="H63" s="2"/>
      <c r="I63" s="2"/>
      <c r="N63" s="2">
        <v>0.02</v>
      </c>
      <c r="O63">
        <v>97.626666052807252</v>
      </c>
      <c r="P63">
        <v>91.193963664438854</v>
      </c>
      <c r="Q63">
        <v>85.302996170308631</v>
      </c>
      <c r="R63">
        <v>88.686807956310432</v>
      </c>
      <c r="S63" s="2">
        <v>93.307955184496251</v>
      </c>
    </row>
    <row r="64" spans="1:19">
      <c r="A64" s="2"/>
      <c r="B64" s="2"/>
      <c r="C64" s="2"/>
      <c r="D64" s="2"/>
      <c r="E64" s="2"/>
      <c r="G64" s="2"/>
      <c r="H64" s="2"/>
      <c r="I64" s="2"/>
      <c r="O64" t="s">
        <v>33</v>
      </c>
      <c r="P64" t="s">
        <v>34</v>
      </c>
      <c r="Q64" t="s">
        <v>35</v>
      </c>
    </row>
    <row r="65" spans="1:20">
      <c r="A65" s="2"/>
      <c r="B65" s="2"/>
      <c r="C65" s="2"/>
      <c r="D65" s="2"/>
      <c r="E65" s="2"/>
      <c r="G65" s="2"/>
      <c r="H65" s="2"/>
      <c r="I65" s="2"/>
      <c r="N65" s="2">
        <v>1.25E-3</v>
      </c>
      <c r="O65">
        <v>9.2128198547839446</v>
      </c>
      <c r="P65">
        <v>20.245546345970858</v>
      </c>
      <c r="Q65">
        <v>24.469970764945547</v>
      </c>
    </row>
    <row r="66" spans="1:20">
      <c r="A66" s="2"/>
      <c r="B66" s="2"/>
      <c r="C66" s="2"/>
      <c r="D66" s="2"/>
      <c r="E66" s="2"/>
      <c r="G66" s="2"/>
      <c r="H66" s="2"/>
      <c r="I66" s="2"/>
      <c r="N66" s="2">
        <v>2.5000000000000001E-3</v>
      </c>
      <c r="O66">
        <v>27.650131150832767</v>
      </c>
      <c r="P66">
        <v>37.296728685714939</v>
      </c>
      <c r="Q66">
        <v>78.773278699845804</v>
      </c>
    </row>
    <row r="67" spans="1:20">
      <c r="A67" s="2"/>
      <c r="B67" s="2"/>
      <c r="C67" s="2"/>
      <c r="D67" s="2"/>
      <c r="E67" s="2"/>
      <c r="G67" s="2"/>
      <c r="H67" s="2"/>
      <c r="I67" s="2"/>
      <c r="N67" s="2">
        <v>5.0000000000000001E-3</v>
      </c>
      <c r="O67">
        <v>59.338496910214452</v>
      </c>
      <c r="P67">
        <v>49.84830652765185</v>
      </c>
      <c r="Q67">
        <v>84.836675030501098</v>
      </c>
    </row>
    <row r="68" spans="1:20">
      <c r="A68" s="2"/>
      <c r="B68" s="2"/>
      <c r="C68" s="2"/>
      <c r="D68" s="2"/>
      <c r="E68" s="2"/>
      <c r="G68" s="2"/>
      <c r="H68" s="2"/>
      <c r="I68" s="2"/>
      <c r="N68" s="2">
        <v>0.01</v>
      </c>
      <c r="O68">
        <v>70.406409853818332</v>
      </c>
      <c r="P68">
        <v>64.54161352391526</v>
      </c>
      <c r="Q68">
        <v>95.973849589097853</v>
      </c>
    </row>
    <row r="69" spans="1:20">
      <c r="C69" s="2"/>
      <c r="D69" s="2"/>
      <c r="E69" s="2"/>
      <c r="F69" s="2"/>
      <c r="G69" s="2"/>
      <c r="H69" s="2"/>
      <c r="I69" s="2"/>
      <c r="N69" s="2">
        <v>0.02</v>
      </c>
      <c r="O69">
        <v>80.480087169249757</v>
      </c>
      <c r="P69">
        <v>76.839443720637718</v>
      </c>
      <c r="Q69">
        <v>97.626666052807252</v>
      </c>
    </row>
    <row r="70" spans="1:20">
      <c r="O70" t="s">
        <v>33</v>
      </c>
      <c r="P70" t="s">
        <v>34</v>
      </c>
      <c r="Q70" t="s">
        <v>35</v>
      </c>
    </row>
    <row r="71" spans="1:20">
      <c r="B71" s="2"/>
      <c r="C71" s="2"/>
      <c r="D71" s="2"/>
      <c r="N71" s="2">
        <f t="shared" ref="N71:N74" si="17">N72/2</f>
        <v>0.125</v>
      </c>
      <c r="O71">
        <f>100-O65</f>
        <v>90.787180145216055</v>
      </c>
      <c r="P71">
        <f t="shared" ref="P71:Q71" si="18">100-P65</f>
        <v>79.754453654029135</v>
      </c>
      <c r="Q71">
        <f t="shared" si="18"/>
        <v>75.530029235054457</v>
      </c>
      <c r="R71">
        <v>6.8968308547529</v>
      </c>
      <c r="S71">
        <v>4.6660420602089996</v>
      </c>
      <c r="T71">
        <v>8.0036190130203995</v>
      </c>
    </row>
    <row r="72" spans="1:20">
      <c r="B72" s="2"/>
      <c r="C72" s="2"/>
      <c r="D72" s="2"/>
      <c r="G72" s="2"/>
      <c r="H72" s="2"/>
      <c r="I72" s="2"/>
      <c r="M72">
        <v>81.591662838904838</v>
      </c>
      <c r="N72" s="2">
        <f t="shared" si="17"/>
        <v>0.25</v>
      </c>
      <c r="O72">
        <f t="shared" ref="O72:Q72" si="19">100-O66</f>
        <v>72.349868849167237</v>
      </c>
      <c r="P72">
        <f t="shared" si="19"/>
        <v>62.703271314285061</v>
      </c>
      <c r="Q72">
        <f t="shared" si="19"/>
        <v>21.226721300154196</v>
      </c>
      <c r="R72">
        <v>4.6170444690370998</v>
      </c>
      <c r="S72">
        <v>3.1547318784615999</v>
      </c>
      <c r="T72">
        <v>5.5169507511440097</v>
      </c>
    </row>
    <row r="73" spans="1:20">
      <c r="B73" s="2"/>
      <c r="C73" s="2"/>
      <c r="D73" s="2"/>
      <c r="M73">
        <v>67.817121763932548</v>
      </c>
      <c r="N73" s="2">
        <f t="shared" si="17"/>
        <v>0.5</v>
      </c>
      <c r="O73">
        <f t="shared" ref="O73:Q73" si="20">100-O67</f>
        <v>40.661503089785548</v>
      </c>
      <c r="P73">
        <f t="shared" si="20"/>
        <v>50.15169347234815</v>
      </c>
      <c r="Q73">
        <f t="shared" si="20"/>
        <v>15.163324969498902</v>
      </c>
      <c r="R73">
        <v>2.7815541785057998</v>
      </c>
      <c r="S73">
        <v>2.2841521361322998</v>
      </c>
      <c r="T73">
        <v>2.4510067304584</v>
      </c>
    </row>
    <row r="74" spans="1:20">
      <c r="B74" s="2"/>
      <c r="C74" s="2"/>
      <c r="D74" s="2"/>
      <c r="M74">
        <v>53.159142168531027</v>
      </c>
      <c r="N74" s="2">
        <f t="shared" si="17"/>
        <v>1</v>
      </c>
      <c r="O74">
        <f t="shared" ref="O74:Q74" si="21">100-O68</f>
        <v>29.593590146181668</v>
      </c>
      <c r="P74">
        <f t="shared" si="21"/>
        <v>35.45838647608474</v>
      </c>
      <c r="Q74">
        <f t="shared" si="21"/>
        <v>4.0261504109021473</v>
      </c>
      <c r="R74">
        <v>3.5525272522715001</v>
      </c>
      <c r="S74">
        <v>3.6434068959705002</v>
      </c>
      <c r="T74">
        <v>1.69297085760916</v>
      </c>
    </row>
    <row r="75" spans="1:20">
      <c r="B75" s="2"/>
      <c r="C75" s="2"/>
      <c r="D75" s="2"/>
      <c r="M75">
        <v>34.715567883958933</v>
      </c>
      <c r="N75" s="2">
        <v>2</v>
      </c>
      <c r="O75">
        <f t="shared" ref="O75:Q75" si="22">100-O69</f>
        <v>19.519912830750243</v>
      </c>
      <c r="P75">
        <f t="shared" si="22"/>
        <v>23.160556279362282</v>
      </c>
      <c r="Q75">
        <f t="shared" si="22"/>
        <v>2.3733339471927479</v>
      </c>
      <c r="R75">
        <v>1.5574533371153001</v>
      </c>
      <c r="S75">
        <v>3.601961356631</v>
      </c>
      <c r="T75">
        <v>1.65922561363316</v>
      </c>
    </row>
    <row r="76" spans="1:20">
      <c r="B76" s="2"/>
      <c r="C76" s="2"/>
      <c r="D76" s="2"/>
      <c r="M76">
        <v>24.005737108487875</v>
      </c>
    </row>
    <row r="77" spans="1:20">
      <c r="B77" s="2"/>
      <c r="C77" s="2"/>
      <c r="D77" s="2"/>
    </row>
  </sheetData>
  <mergeCells count="1">
    <mergeCell ref="M29:P29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opLeftCell="A16" workbookViewId="0">
      <selection activeCell="K32" sqref="K32"/>
    </sheetView>
  </sheetViews>
  <sheetFormatPr defaultRowHeight="14"/>
  <cols>
    <col min="21" max="21" width="9.453125" bestFit="1" customWidth="1"/>
  </cols>
  <sheetData>
    <row r="1" spans="1:22">
      <c r="B1" s="2"/>
      <c r="C1" s="2"/>
      <c r="D1" s="2"/>
      <c r="E1" s="2"/>
      <c r="L1" t="s">
        <v>4</v>
      </c>
    </row>
    <row r="2" spans="1:22">
      <c r="A2" s="2"/>
      <c r="B2" s="2"/>
      <c r="C2" s="2"/>
      <c r="D2" s="2"/>
      <c r="E2" s="2"/>
    </row>
    <row r="3" spans="1:22">
      <c r="A3" s="2"/>
      <c r="B3" s="2"/>
      <c r="C3" s="2"/>
      <c r="D3" s="2"/>
      <c r="E3" s="2"/>
      <c r="K3" s="2">
        <f>K4/2</f>
        <v>1.2500000000000001E-2</v>
      </c>
      <c r="L3">
        <v>110.24533935921232</v>
      </c>
      <c r="M3">
        <v>91.901883228486838</v>
      </c>
      <c r="N3">
        <v>84.418791703012246</v>
      </c>
      <c r="O3">
        <v>102.18750000000001</v>
      </c>
      <c r="P3" s="2">
        <v>86.323836300134587</v>
      </c>
      <c r="Q3" s="2">
        <v>100.12378902045209</v>
      </c>
      <c r="R3">
        <f>AVERAGE(L3:Q3)</f>
        <v>95.866856601883015</v>
      </c>
      <c r="S3">
        <f>100-R3</f>
        <v>4.1331433981169852</v>
      </c>
      <c r="T3" s="5">
        <f>S3/100</f>
        <v>4.1331433981169854E-2</v>
      </c>
      <c r="U3">
        <f>STDEV(L3:Q3)</f>
        <v>10.02657681609552</v>
      </c>
      <c r="V3">
        <v>3.0265768160955</v>
      </c>
    </row>
    <row r="4" spans="1:22">
      <c r="A4" s="2"/>
      <c r="B4" s="2"/>
      <c r="C4" s="2"/>
      <c r="D4" s="2"/>
      <c r="E4" s="2"/>
      <c r="K4" s="2">
        <f>K5/2</f>
        <v>2.5000000000000001E-2</v>
      </c>
      <c r="L4">
        <v>110.4188523928658</v>
      </c>
      <c r="M4">
        <v>91.788978149762386</v>
      </c>
      <c r="N4">
        <v>82.873585354525147</v>
      </c>
      <c r="O4">
        <v>102.10188356164385</v>
      </c>
      <c r="P4" s="2">
        <v>51.121531045358623</v>
      </c>
      <c r="Q4" s="2">
        <v>54.800861141011836</v>
      </c>
      <c r="R4">
        <f>AVERAGE(L4:Q4)</f>
        <v>82.184281940861254</v>
      </c>
      <c r="S4">
        <f t="shared" ref="S4:S7" si="0">100-R4</f>
        <v>17.815718059138746</v>
      </c>
      <c r="T4" s="5">
        <f t="shared" ref="T4:T7" si="1">S4/100</f>
        <v>0.17815718059138747</v>
      </c>
      <c r="U4">
        <f t="shared" ref="U4:U7" si="2">STDEV(L4:Q4)</f>
        <v>24.500503583773412</v>
      </c>
      <c r="V4">
        <v>4.5005035837734004</v>
      </c>
    </row>
    <row r="5" spans="1:22">
      <c r="A5" s="2"/>
      <c r="B5" s="2"/>
      <c r="C5" s="2"/>
      <c r="D5" s="2"/>
      <c r="E5" s="2"/>
      <c r="K5" s="2">
        <f>K6/2</f>
        <v>0.05</v>
      </c>
      <c r="L5">
        <v>90.259058994431442</v>
      </c>
      <c r="M5">
        <v>74.065703416987532</v>
      </c>
      <c r="N5">
        <v>72.836541184733704</v>
      </c>
      <c r="O5">
        <v>77.029109589041099</v>
      </c>
      <c r="P5" s="2">
        <v>25.528345931438594</v>
      </c>
      <c r="Q5" s="2">
        <v>18.638320775026909</v>
      </c>
      <c r="R5">
        <f>AVERAGE(L5:Q5)</f>
        <v>59.726179981943211</v>
      </c>
      <c r="S5">
        <f t="shared" si="0"/>
        <v>40.273820018056789</v>
      </c>
      <c r="T5" s="5">
        <f t="shared" si="1"/>
        <v>0.40273820018056788</v>
      </c>
      <c r="U5">
        <f t="shared" si="2"/>
        <v>29.889314495131782</v>
      </c>
      <c r="V5">
        <v>9.8893144951317993</v>
      </c>
    </row>
    <row r="6" spans="1:22">
      <c r="A6" s="2"/>
      <c r="B6" s="2"/>
      <c r="C6" s="2"/>
      <c r="D6" s="2"/>
      <c r="E6" s="2"/>
      <c r="K6" s="2">
        <f>K7/2</f>
        <v>0.1</v>
      </c>
      <c r="L6">
        <v>44.334597691873128</v>
      </c>
      <c r="M6">
        <v>47.321312894126933</v>
      </c>
      <c r="N6">
        <v>50.570208784139425</v>
      </c>
      <c r="O6">
        <v>29.460616438356169</v>
      </c>
      <c r="P6" s="2">
        <v>16.137172622453036</v>
      </c>
      <c r="Q6" s="2">
        <v>11.097954790096876</v>
      </c>
      <c r="R6">
        <f>AVERAGE(L6:Q6)</f>
        <v>33.153643870174257</v>
      </c>
      <c r="S6">
        <f t="shared" si="0"/>
        <v>66.84635612982575</v>
      </c>
      <c r="T6" s="5">
        <f t="shared" si="1"/>
        <v>0.66846356129825746</v>
      </c>
      <c r="U6">
        <f t="shared" si="2"/>
        <v>16.844734925022255</v>
      </c>
      <c r="V6">
        <v>6.8447349250223004</v>
      </c>
    </row>
    <row r="7" spans="1:22">
      <c r="A7" s="2"/>
      <c r="B7" s="2"/>
      <c r="C7" s="2"/>
      <c r="D7" s="2"/>
      <c r="E7" s="2"/>
      <c r="K7" s="2">
        <v>0.2</v>
      </c>
      <c r="L7">
        <v>23.557420708578807</v>
      </c>
      <c r="M7">
        <v>19.356980173021299</v>
      </c>
      <c r="N7">
        <v>20.930174156527414</v>
      </c>
      <c r="O7">
        <v>12.303082191780822</v>
      </c>
      <c r="P7" s="2">
        <v>10.159202376865876</v>
      </c>
      <c r="Q7" s="2">
        <v>14.4671689989235</v>
      </c>
      <c r="R7">
        <f>AVERAGE(L7:Q7)</f>
        <v>16.795671434282951</v>
      </c>
      <c r="S7">
        <f t="shared" si="0"/>
        <v>83.204328565717049</v>
      </c>
      <c r="T7" s="5">
        <f t="shared" si="1"/>
        <v>0.83204328565717045</v>
      </c>
      <c r="U7">
        <f t="shared" si="2"/>
        <v>5.2730194709900369</v>
      </c>
      <c r="V7">
        <v>5.2730194709900369</v>
      </c>
    </row>
    <row r="8" spans="1:22">
      <c r="A8" s="2"/>
      <c r="B8" s="2"/>
      <c r="C8" s="2"/>
      <c r="D8" s="2"/>
      <c r="E8" s="2"/>
    </row>
    <row r="9" spans="1:22">
      <c r="L9" t="s">
        <v>0</v>
      </c>
    </row>
    <row r="11" spans="1:22">
      <c r="K11">
        <v>0.125</v>
      </c>
      <c r="L11">
        <v>73.280433520418043</v>
      </c>
      <c r="M11">
        <v>86.534233629735368</v>
      </c>
      <c r="N11">
        <v>87.888464272102667</v>
      </c>
      <c r="O11">
        <v>98.026849019546319</v>
      </c>
      <c r="P11" s="2">
        <v>70.539563071208605</v>
      </c>
      <c r="Q11" s="2">
        <v>73.280433520418043</v>
      </c>
      <c r="R11">
        <f>AVERAGE(L11:Q11)</f>
        <v>81.591662838904838</v>
      </c>
      <c r="S11">
        <f>100-R11</f>
        <v>18.408337161095162</v>
      </c>
      <c r="T11" s="5">
        <f>S11/100</f>
        <v>0.18408337161095162</v>
      </c>
      <c r="U11">
        <f>STDEV(L11:Q11)</f>
        <v>10.904091286740957</v>
      </c>
      <c r="V11">
        <v>8.904091286741</v>
      </c>
    </row>
    <row r="12" spans="1:22">
      <c r="A12" s="2"/>
      <c r="E12" s="2"/>
      <c r="K12">
        <v>0.25</v>
      </c>
      <c r="L12">
        <v>68.941358622024381</v>
      </c>
      <c r="M12">
        <v>53.643410903533919</v>
      </c>
      <c r="N12">
        <v>77.390014523954221</v>
      </c>
      <c r="O12">
        <v>93.306464750922586</v>
      </c>
      <c r="P12" s="2">
        <v>44.680123161135818</v>
      </c>
      <c r="Q12" s="2">
        <v>68.941358622024381</v>
      </c>
      <c r="R12">
        <f>AVERAGE(L12:Q12)</f>
        <v>67.817121763932548</v>
      </c>
      <c r="S12">
        <f t="shared" ref="S12:S15" si="3">100-R12</f>
        <v>32.182878236067452</v>
      </c>
      <c r="T12" s="5">
        <f t="shared" ref="T12:T15" si="4">S12/100</f>
        <v>0.32182878236067453</v>
      </c>
      <c r="U12">
        <f t="shared" ref="U12:U15" si="5">STDEV(L12:Q12)</f>
        <v>17.205170633443185</v>
      </c>
      <c r="V12">
        <v>7.2051706334432</v>
      </c>
    </row>
    <row r="13" spans="1:22">
      <c r="A13" s="2"/>
      <c r="E13" s="2"/>
      <c r="K13">
        <v>0.5</v>
      </c>
      <c r="L13">
        <v>55.192568221405068</v>
      </c>
      <c r="M13">
        <v>29.747248089700093</v>
      </c>
      <c r="N13">
        <v>65.264057848600658</v>
      </c>
      <c r="O13">
        <v>70.989621225842811</v>
      </c>
      <c r="P13" s="2">
        <v>42.56878940423244</v>
      </c>
      <c r="Q13" s="2">
        <v>55.192568221405068</v>
      </c>
      <c r="R13">
        <f>AVERAGE(L13:Q13)</f>
        <v>53.159142168531027</v>
      </c>
      <c r="S13">
        <f t="shared" si="3"/>
        <v>46.840857831468973</v>
      </c>
      <c r="T13" s="5">
        <f t="shared" si="4"/>
        <v>0.46840857831468974</v>
      </c>
      <c r="U13">
        <f t="shared" si="5"/>
        <v>15.053218699603899</v>
      </c>
      <c r="V13">
        <v>5.0532186996039004</v>
      </c>
    </row>
    <row r="14" spans="1:22">
      <c r="A14" s="2"/>
      <c r="E14" s="2"/>
      <c r="K14">
        <v>1</v>
      </c>
      <c r="L14">
        <v>50.574801625701568</v>
      </c>
      <c r="M14">
        <v>5.2840021254145455</v>
      </c>
      <c r="N14">
        <v>54.573541601627682</v>
      </c>
      <c r="O14">
        <v>17.810672621872428</v>
      </c>
      <c r="P14" s="2">
        <v>29.475587703435803</v>
      </c>
      <c r="Q14" s="2">
        <v>50.574801625701568</v>
      </c>
      <c r="R14">
        <f>AVERAGE(L14:Q14)</f>
        <v>34.715567883958933</v>
      </c>
      <c r="S14">
        <f t="shared" si="3"/>
        <v>65.284432116041074</v>
      </c>
      <c r="T14" s="5">
        <f t="shared" si="4"/>
        <v>0.65284432116041069</v>
      </c>
      <c r="U14">
        <f t="shared" si="5"/>
        <v>20.380479135859336</v>
      </c>
      <c r="V14">
        <v>2.3804791358593</v>
      </c>
    </row>
    <row r="15" spans="1:22">
      <c r="A15" s="2"/>
      <c r="E15" s="2"/>
      <c r="K15">
        <v>2</v>
      </c>
      <c r="L15">
        <v>38.869750338687822</v>
      </c>
      <c r="M15">
        <v>3.9433257755025863</v>
      </c>
      <c r="N15">
        <v>28.828818815369743</v>
      </c>
      <c r="O15">
        <v>12.614708373344449</v>
      </c>
      <c r="P15" s="2">
        <v>20.908069009334827</v>
      </c>
      <c r="Q15" s="2">
        <v>38.869750338687822</v>
      </c>
      <c r="R15">
        <f>AVERAGE(L15:Q15)</f>
        <v>24.005737108487875</v>
      </c>
      <c r="S15">
        <f t="shared" si="3"/>
        <v>75.994262891512122</v>
      </c>
      <c r="T15" s="5">
        <f t="shared" si="4"/>
        <v>0.75994262891512121</v>
      </c>
      <c r="U15">
        <f t="shared" si="5"/>
        <v>14.191485669637604</v>
      </c>
      <c r="V15">
        <v>4.1914856696375997</v>
      </c>
    </row>
    <row r="16" spans="1:22">
      <c r="A16" s="2"/>
      <c r="E16" s="2"/>
    </row>
    <row r="17" spans="1:22">
      <c r="A17" s="2"/>
      <c r="E17" s="2"/>
      <c r="L17" t="s">
        <v>5</v>
      </c>
    </row>
    <row r="19" spans="1:22">
      <c r="B19" s="2"/>
      <c r="J19">
        <v>0.125</v>
      </c>
      <c r="K19" s="2">
        <f>K20/2</f>
        <v>1.2500000000000001E-2</v>
      </c>
      <c r="L19">
        <v>87.021135751099294</v>
      </c>
      <c r="M19">
        <v>83.877661696212499</v>
      </c>
      <c r="N19">
        <v>50.199793684859543</v>
      </c>
      <c r="O19">
        <v>79.935632379896802</v>
      </c>
      <c r="P19" s="2">
        <v>40.375432338089446</v>
      </c>
      <c r="Q19" s="2">
        <v>39.760964144621688</v>
      </c>
      <c r="R19">
        <f>AVERAGE(L19:Q19)</f>
        <v>63.528436665796555</v>
      </c>
      <c r="S19">
        <f>100-R19</f>
        <v>36.471563334203445</v>
      </c>
      <c r="T19" s="5">
        <f>S19/100</f>
        <v>0.36471563334203444</v>
      </c>
      <c r="U19">
        <f>STDEV(L19:Q19)</f>
        <v>22.422314884992506</v>
      </c>
      <c r="V19">
        <v>6.4223148849924998</v>
      </c>
    </row>
    <row r="20" spans="1:22">
      <c r="B20" s="2"/>
      <c r="J20">
        <v>0.25</v>
      </c>
      <c r="K20" s="2">
        <f>K21/2</f>
        <v>2.5000000000000001E-2</v>
      </c>
      <c r="L20">
        <v>72.045959619840175</v>
      </c>
      <c r="M20">
        <v>50.597354676362563</v>
      </c>
      <c r="N20">
        <v>45.065629557608155</v>
      </c>
      <c r="O20">
        <v>52.342384585873212</v>
      </c>
      <c r="P20" s="2">
        <v>22.151787390247787</v>
      </c>
      <c r="Q20" s="2">
        <v>19.842976446466974</v>
      </c>
      <c r="R20">
        <f>AVERAGE(L20:Q20)</f>
        <v>43.674348712733149</v>
      </c>
      <c r="S20">
        <f t="shared" ref="S20:S23" si="6">100-R20</f>
        <v>56.325651287266851</v>
      </c>
      <c r="T20" s="5">
        <f t="shared" ref="T20:T23" si="7">S20/100</f>
        <v>0.56325651287266854</v>
      </c>
      <c r="U20">
        <f t="shared" ref="U20:U23" si="8">STDEV(L20:Q20)</f>
        <v>19.80455389700855</v>
      </c>
      <c r="V20">
        <v>3.8045538970085002</v>
      </c>
    </row>
    <row r="21" spans="1:22">
      <c r="B21" s="2"/>
      <c r="J21">
        <v>0.5</v>
      </c>
      <c r="K21" s="2">
        <f>K22/2</f>
        <v>0.05</v>
      </c>
      <c r="L21">
        <v>58.021655870253916</v>
      </c>
      <c r="M21">
        <v>23.308353055209224</v>
      </c>
      <c r="N21">
        <v>28.925619834710744</v>
      </c>
      <c r="O21">
        <v>20.61042670190545</v>
      </c>
      <c r="P21" s="2">
        <v>20.278918567663595</v>
      </c>
      <c r="Q21" s="2">
        <v>16.847527129069363</v>
      </c>
      <c r="R21">
        <f>AVERAGE(L21:Q21)</f>
        <v>27.998750193135383</v>
      </c>
      <c r="S21">
        <f t="shared" si="6"/>
        <v>72.001249806864621</v>
      </c>
      <c r="T21" s="5">
        <f t="shared" si="7"/>
        <v>0.7200124980686462</v>
      </c>
      <c r="U21">
        <f t="shared" si="8"/>
        <v>15.249699525579828</v>
      </c>
      <c r="V21">
        <v>5.2496995255797998</v>
      </c>
    </row>
    <row r="22" spans="1:22">
      <c r="B22" s="2"/>
      <c r="J22">
        <v>1</v>
      </c>
      <c r="K22" s="2">
        <f>K23/2</f>
        <v>0.1</v>
      </c>
      <c r="L22">
        <v>36.044257411697949</v>
      </c>
      <c r="M22">
        <v>3.4465406173376181</v>
      </c>
      <c r="N22">
        <v>0.57434620807030967</v>
      </c>
      <c r="O22">
        <v>12.78826889466729</v>
      </c>
      <c r="P22" s="2">
        <v>15.842955109228235</v>
      </c>
      <c r="Q22" s="2">
        <v>13.402010301545234</v>
      </c>
      <c r="R22">
        <f>AVERAGE(L22:Q22)</f>
        <v>13.68306309042444</v>
      </c>
      <c r="S22">
        <f t="shared" si="6"/>
        <v>86.31693690957556</v>
      </c>
      <c r="T22" s="5">
        <f t="shared" si="7"/>
        <v>0.86316936909575559</v>
      </c>
      <c r="U22">
        <f t="shared" si="8"/>
        <v>12.507538870403497</v>
      </c>
      <c r="V22">
        <v>2.5075388704035002</v>
      </c>
    </row>
    <row r="23" spans="1:22">
      <c r="B23" s="2"/>
      <c r="J23">
        <v>2</v>
      </c>
      <c r="K23" s="2">
        <v>0.2</v>
      </c>
      <c r="L23">
        <v>19.277507210742826</v>
      </c>
      <c r="M23">
        <v>2.0563513891844423</v>
      </c>
      <c r="N23">
        <v>0.59364335898293064</v>
      </c>
      <c r="O23">
        <v>9.4206914190715718</v>
      </c>
      <c r="P23" s="2">
        <v>7.6654626996078346</v>
      </c>
      <c r="Q23" s="2">
        <v>1.600240036005401</v>
      </c>
      <c r="R23">
        <f>AVERAGE(L23:Q23)</f>
        <v>6.7689826855991688</v>
      </c>
      <c r="S23">
        <f t="shared" si="6"/>
        <v>93.23101731440083</v>
      </c>
      <c r="T23" s="5">
        <f t="shared" si="7"/>
        <v>0.93231017314400833</v>
      </c>
      <c r="U23">
        <f t="shared" si="8"/>
        <v>7.0902472669342256</v>
      </c>
      <c r="V23">
        <v>3.09024726693423</v>
      </c>
    </row>
    <row r="24" spans="1:22">
      <c r="B24" s="2"/>
    </row>
    <row r="25" spans="1:22">
      <c r="B25" s="2"/>
    </row>
    <row r="26" spans="1:22" ht="13.5" customHeight="1">
      <c r="L26" s="17" t="s">
        <v>16</v>
      </c>
      <c r="M26" s="17"/>
      <c r="N26" s="17"/>
      <c r="O26" s="17"/>
    </row>
    <row r="27" spans="1:22">
      <c r="L27" s="7" t="s">
        <v>17</v>
      </c>
      <c r="M27" s="7" t="s">
        <v>18</v>
      </c>
      <c r="N27" s="7" t="s">
        <v>19</v>
      </c>
      <c r="O27" s="7" t="s">
        <v>20</v>
      </c>
      <c r="P27" s="7" t="s">
        <v>21</v>
      </c>
    </row>
    <row r="28" spans="1:22" ht="14.25" customHeight="1">
      <c r="L28" s="9" t="s">
        <v>13</v>
      </c>
      <c r="M28" s="8" t="s">
        <v>26</v>
      </c>
      <c r="N28" s="8" t="s">
        <v>27</v>
      </c>
      <c r="O28" s="8" t="s">
        <v>28</v>
      </c>
      <c r="P28" s="8">
        <v>0.92645</v>
      </c>
    </row>
    <row r="30" spans="1:22">
      <c r="A30" s="2"/>
      <c r="B30" s="2"/>
    </row>
    <row r="31" spans="1:22">
      <c r="A31" s="2"/>
      <c r="B31" s="2"/>
      <c r="Q31" t="s">
        <v>4</v>
      </c>
      <c r="R31" t="s">
        <v>0</v>
      </c>
      <c r="S31" t="s">
        <v>32</v>
      </c>
    </row>
    <row r="32" spans="1:22">
      <c r="A32" s="2"/>
      <c r="B32" s="2"/>
      <c r="K32" s="2"/>
      <c r="P32">
        <v>0.125</v>
      </c>
      <c r="Q32">
        <v>95.866856601883015</v>
      </c>
      <c r="R32">
        <v>81.591662838904838</v>
      </c>
      <c r="S32">
        <v>63.528436665796555</v>
      </c>
    </row>
    <row r="33" spans="1:19">
      <c r="A33" s="2"/>
      <c r="B33" s="2"/>
      <c r="K33" s="2"/>
      <c r="P33">
        <v>0.25</v>
      </c>
      <c r="Q33">
        <v>82.184281940861254</v>
      </c>
      <c r="R33">
        <v>67.817121763932548</v>
      </c>
      <c r="S33">
        <v>43.674348712733149</v>
      </c>
    </row>
    <row r="34" spans="1:19">
      <c r="A34" s="2"/>
      <c r="B34" s="2"/>
      <c r="K34" s="2"/>
      <c r="P34">
        <v>0.5</v>
      </c>
      <c r="Q34">
        <v>59.726179981943211</v>
      </c>
      <c r="R34">
        <v>53.159142168531027</v>
      </c>
      <c r="S34">
        <v>27.998750193135383</v>
      </c>
    </row>
    <row r="35" spans="1:19">
      <c r="A35" s="2"/>
      <c r="B35" s="2"/>
      <c r="K35" s="2"/>
      <c r="P35">
        <v>1</v>
      </c>
      <c r="Q35">
        <v>33.153643870174257</v>
      </c>
      <c r="R35">
        <v>34.715567883958933</v>
      </c>
      <c r="S35">
        <v>13.68306309042444</v>
      </c>
    </row>
    <row r="36" spans="1:19">
      <c r="K36" s="2"/>
      <c r="P36">
        <v>2</v>
      </c>
      <c r="Q36">
        <v>16.795671434282951</v>
      </c>
      <c r="R36">
        <v>24.005737108487875</v>
      </c>
      <c r="S36">
        <v>6.7689826855991688</v>
      </c>
    </row>
    <row r="37" spans="1:19">
      <c r="A37" s="2"/>
      <c r="B37" s="2"/>
      <c r="C37" s="2"/>
    </row>
    <row r="38" spans="1:19">
      <c r="A38" s="2"/>
      <c r="B38" s="2"/>
      <c r="C38" s="2"/>
    </row>
    <row r="39" spans="1:19">
      <c r="A39" s="2"/>
      <c r="B39" s="2"/>
      <c r="C39" s="2"/>
    </row>
    <row r="40" spans="1:19" ht="15">
      <c r="A40" s="2"/>
      <c r="B40" s="2"/>
      <c r="C40" s="2"/>
      <c r="O40" s="2"/>
      <c r="P40" s="15"/>
    </row>
    <row r="41" spans="1:19">
      <c r="A41" s="2"/>
      <c r="B41" s="2"/>
      <c r="C41" s="2"/>
      <c r="N41" s="2"/>
      <c r="O41" s="2"/>
      <c r="Q41" s="2"/>
    </row>
    <row r="42" spans="1:19">
      <c r="A42" s="2"/>
      <c r="B42" s="2"/>
      <c r="C42" s="2"/>
      <c r="N42" s="2"/>
      <c r="O42" s="2"/>
      <c r="Q42" s="2"/>
    </row>
    <row r="43" spans="1:19">
      <c r="A43" s="2"/>
      <c r="B43" s="2"/>
      <c r="C43" s="2"/>
      <c r="N43" s="2"/>
      <c r="O43" s="2"/>
      <c r="Q43" s="2"/>
    </row>
    <row r="44" spans="1:19">
      <c r="N44" s="2"/>
      <c r="O44" s="2"/>
      <c r="Q44" s="2"/>
    </row>
    <row r="45" spans="1:19">
      <c r="A45" s="2"/>
      <c r="B45" s="2"/>
      <c r="C45" s="2"/>
      <c r="D45" s="2"/>
      <c r="E45" s="2"/>
      <c r="F45" s="2"/>
      <c r="G45" s="2"/>
      <c r="H45" s="2"/>
      <c r="N45" s="2"/>
      <c r="O45" s="2"/>
      <c r="Q45" s="2"/>
    </row>
    <row r="46" spans="1:19">
      <c r="A46" s="2"/>
      <c r="B46" s="2"/>
      <c r="C46" s="2"/>
      <c r="D46" s="2"/>
      <c r="E46" s="2"/>
      <c r="F46" s="2"/>
      <c r="G46" s="2"/>
      <c r="H46" s="2"/>
    </row>
    <row r="47" spans="1:19">
      <c r="A47" s="2"/>
      <c r="B47" s="2"/>
      <c r="C47" s="2"/>
      <c r="D47" s="2"/>
      <c r="E47" s="2"/>
      <c r="F47" s="2"/>
      <c r="G47" s="2"/>
      <c r="H47" s="2"/>
    </row>
    <row r="48" spans="1:19">
      <c r="A48" s="2"/>
      <c r="B48" s="2"/>
      <c r="C48" s="2"/>
      <c r="D48" s="2"/>
      <c r="E48" s="2"/>
      <c r="F48" s="2"/>
      <c r="G48" s="2"/>
      <c r="H48" s="2"/>
    </row>
    <row r="49" spans="1:8">
      <c r="A49" s="2"/>
      <c r="B49" s="2"/>
      <c r="C49" s="2"/>
      <c r="D49" s="2"/>
      <c r="E49" s="2"/>
      <c r="F49" s="2"/>
      <c r="G49" s="2"/>
      <c r="H49" s="2"/>
    </row>
    <row r="50" spans="1:8">
      <c r="A50" s="2"/>
      <c r="B50" s="2"/>
      <c r="C50" s="2"/>
      <c r="D50" s="2"/>
      <c r="E50" s="2"/>
      <c r="F50" s="2"/>
      <c r="G50" s="2"/>
      <c r="H50" s="2"/>
    </row>
    <row r="51" spans="1:8">
      <c r="A51" s="2"/>
      <c r="B51" s="2"/>
      <c r="C51" s="2"/>
      <c r="D51" s="2"/>
      <c r="E51" s="2"/>
      <c r="F51" s="2"/>
      <c r="G51" s="2"/>
      <c r="H51" s="2"/>
    </row>
    <row r="52" spans="1:8">
      <c r="A52" s="2"/>
      <c r="B52" s="2"/>
      <c r="C52" s="2"/>
      <c r="D52" s="2"/>
      <c r="E52" s="2"/>
      <c r="F52" s="2"/>
      <c r="G52" s="2"/>
      <c r="H52" s="2"/>
    </row>
    <row r="55" spans="1:8">
      <c r="B55" s="2"/>
      <c r="C55" s="2"/>
      <c r="D55" s="2"/>
    </row>
    <row r="56" spans="1:8">
      <c r="B56" s="2"/>
      <c r="C56" s="2"/>
      <c r="D56" s="2"/>
    </row>
    <row r="57" spans="1:8">
      <c r="B57" s="2"/>
      <c r="C57" s="2"/>
      <c r="D57" s="2"/>
    </row>
    <row r="58" spans="1:8">
      <c r="B58" s="2"/>
      <c r="C58" s="2"/>
      <c r="D58" s="2"/>
    </row>
    <row r="59" spans="1:8">
      <c r="B59" s="2"/>
      <c r="C59" s="2"/>
      <c r="D59" s="2"/>
    </row>
    <row r="60" spans="1:8">
      <c r="B60" s="2"/>
      <c r="C60" s="2"/>
      <c r="D60" s="2"/>
    </row>
    <row r="61" spans="1:8">
      <c r="B61" s="2"/>
      <c r="C61" s="2"/>
      <c r="D61" s="2"/>
    </row>
    <row r="63" spans="1:8">
      <c r="A63" s="2"/>
      <c r="B63" s="2"/>
      <c r="C63" s="2"/>
      <c r="D63" s="2"/>
      <c r="E63" s="2"/>
      <c r="F63" s="2"/>
      <c r="G63" s="2"/>
    </row>
    <row r="64" spans="1:8">
      <c r="A64" s="2"/>
      <c r="B64" s="2"/>
      <c r="C64" s="2"/>
      <c r="D64" s="2"/>
      <c r="E64" s="2"/>
      <c r="F64" s="2"/>
      <c r="G64" s="2"/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2"/>
    </row>
    <row r="67" spans="1:7">
      <c r="A67" s="2"/>
      <c r="B67" s="2"/>
      <c r="C67" s="2"/>
      <c r="D67" s="2"/>
      <c r="E67" s="2"/>
      <c r="F67" s="2"/>
      <c r="G67" s="2"/>
    </row>
    <row r="68" spans="1:7">
      <c r="A68" s="2"/>
      <c r="B68" s="2"/>
      <c r="C68" s="2"/>
      <c r="D68" s="2"/>
      <c r="E68" s="2"/>
      <c r="F68" s="2"/>
      <c r="G68" s="2"/>
    </row>
    <row r="69" spans="1:7">
      <c r="A69" s="2"/>
      <c r="B69" s="2"/>
      <c r="C69" s="2"/>
      <c r="D69" s="2"/>
      <c r="E69" s="2"/>
      <c r="F69" s="2"/>
      <c r="G69" s="2"/>
    </row>
  </sheetData>
  <mergeCells count="1">
    <mergeCell ref="L26:O26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12:J22"/>
  <sheetViews>
    <sheetView topLeftCell="A10" workbookViewId="0">
      <selection activeCell="C32" sqref="C32"/>
    </sheetView>
  </sheetViews>
  <sheetFormatPr defaultRowHeight="14"/>
  <sheetData>
    <row r="12" spans="6:10">
      <c r="F12" s="17" t="s">
        <v>16</v>
      </c>
      <c r="G12" s="17"/>
      <c r="H12" s="17"/>
      <c r="I12" s="17"/>
    </row>
    <row r="13" spans="6:10" ht="14.5" thickBot="1"/>
    <row r="14" spans="6:10" ht="14.5" thickBot="1">
      <c r="F14" s="14" t="s">
        <v>17</v>
      </c>
      <c r="G14" s="14" t="s">
        <v>18</v>
      </c>
      <c r="H14" s="14" t="s">
        <v>19</v>
      </c>
      <c r="I14" s="14" t="s">
        <v>20</v>
      </c>
      <c r="J14" s="14" t="s">
        <v>21</v>
      </c>
    </row>
    <row r="15" spans="6:10" ht="14.25" customHeight="1">
      <c r="F15" s="10" t="s">
        <v>13</v>
      </c>
      <c r="G15" s="11" t="s">
        <v>26</v>
      </c>
      <c r="H15" s="11" t="s">
        <v>27</v>
      </c>
      <c r="I15" s="11" t="s">
        <v>28</v>
      </c>
      <c r="J15" s="11">
        <v>0.92645</v>
      </c>
    </row>
    <row r="16" spans="6:10" ht="13.5" customHeight="1">
      <c r="F16" s="10" t="s">
        <v>14</v>
      </c>
      <c r="G16" s="11" t="s">
        <v>22</v>
      </c>
      <c r="H16" s="11" t="s">
        <v>23</v>
      </c>
      <c r="I16" s="11" t="s">
        <v>24</v>
      </c>
      <c r="J16" s="10" t="s">
        <v>25</v>
      </c>
    </row>
    <row r="17" spans="6:10" ht="12" customHeight="1" thickBot="1">
      <c r="F17" s="12" t="s">
        <v>7</v>
      </c>
      <c r="G17" s="13" t="s">
        <v>29</v>
      </c>
      <c r="H17" s="13" t="s">
        <v>30</v>
      </c>
      <c r="I17" s="13" t="s">
        <v>31</v>
      </c>
      <c r="J17" s="13">
        <v>0.99141999999999997</v>
      </c>
    </row>
    <row r="18" spans="6:10">
      <c r="F18" s="7"/>
      <c r="G18" s="7"/>
      <c r="H18" s="7"/>
      <c r="I18" s="7"/>
      <c r="J18" s="7"/>
    </row>
    <row r="21" spans="6:10">
      <c r="F21" s="8"/>
      <c r="G21" s="16"/>
      <c r="H21" s="16"/>
      <c r="I21" s="16"/>
      <c r="J21" s="16"/>
    </row>
    <row r="22" spans="6:10">
      <c r="F22" s="7"/>
      <c r="G22" s="7"/>
      <c r="H22" s="7"/>
      <c r="I22" s="7"/>
      <c r="J22" s="7"/>
    </row>
  </sheetData>
  <mergeCells count="2">
    <mergeCell ref="F12:I12"/>
    <mergeCell ref="G21:J2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Gem</vt:lpstr>
      <vt:lpstr>VCR</vt:lpstr>
      <vt:lpstr>ADM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2019-06-23T15:36:09Z</dcterms:modified>
</cp:coreProperties>
</file>